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Taul1" sheetId="1" r:id="rId1"/>
    <sheet name="Taul2" sheetId="2" r:id="rId2"/>
    <sheet name="Taul3" sheetId="3" r:id="rId3"/>
  </sheets>
  <calcPr calcId="145621"/>
</workbook>
</file>

<file path=xl/calcChain.xml><?xml version="1.0" encoding="utf-8"?>
<calcChain xmlns="http://schemas.openxmlformats.org/spreadsheetml/2006/main">
  <c r="AM10" i="1" l="1"/>
  <c r="AM11" i="1"/>
  <c r="AM12" i="1"/>
  <c r="AM13" i="1"/>
  <c r="AC13" i="1"/>
  <c r="AC12" i="1"/>
  <c r="AC11" i="1"/>
  <c r="AC10" i="1"/>
  <c r="AB10" i="1" s="1"/>
  <c r="AF10" i="1"/>
  <c r="AF11" i="1"/>
  <c r="AF12" i="1"/>
  <c r="AF13" i="1"/>
  <c r="AE13" i="1"/>
  <c r="AE12" i="1"/>
  <c r="AE11" i="1"/>
  <c r="AE10" i="1"/>
  <c r="AD10" i="1"/>
  <c r="AE6" i="1"/>
  <c r="AP19" i="1"/>
  <c r="AQ19" i="1" s="1"/>
  <c r="AR19" i="1" s="1"/>
  <c r="AO19" i="1"/>
  <c r="AK19" i="1"/>
  <c r="AJ19" i="1"/>
  <c r="AI19" i="1"/>
  <c r="AH19" i="1"/>
  <c r="AM19" i="1" s="1"/>
  <c r="AA19" i="1"/>
  <c r="Y19" i="1"/>
  <c r="W19" i="1"/>
  <c r="U19" i="1"/>
  <c r="AD19" i="1" s="1"/>
  <c r="S19" i="1"/>
  <c r="AF19" i="1" s="1"/>
  <c r="AP18" i="1"/>
  <c r="AQ18" i="1" s="1"/>
  <c r="AR18" i="1" s="1"/>
  <c r="AO18" i="1"/>
  <c r="AK18" i="1"/>
  <c r="AJ18" i="1"/>
  <c r="AI18" i="1"/>
  <c r="AM18" i="1" s="1"/>
  <c r="AH18" i="1"/>
  <c r="AL18" i="1" s="1"/>
  <c r="AD18" i="1"/>
  <c r="AA18" i="1"/>
  <c r="Y18" i="1"/>
  <c r="W18" i="1"/>
  <c r="U18" i="1"/>
  <c r="S18" i="1"/>
  <c r="AF18" i="1" s="1"/>
  <c r="AP17" i="1"/>
  <c r="AQ17" i="1" s="1"/>
  <c r="AR17" i="1" s="1"/>
  <c r="AO17" i="1"/>
  <c r="AK17" i="1"/>
  <c r="AJ17" i="1"/>
  <c r="AI17" i="1"/>
  <c r="AH17" i="1"/>
  <c r="AL17" i="1" s="1"/>
  <c r="AA17" i="1"/>
  <c r="Y17" i="1"/>
  <c r="W17" i="1"/>
  <c r="X17" i="1" s="1"/>
  <c r="U17" i="1"/>
  <c r="V17" i="1" s="1"/>
  <c r="S17" i="1"/>
  <c r="AC17" i="1" s="1"/>
  <c r="AP16" i="1"/>
  <c r="AQ16" i="1" s="1"/>
  <c r="AR16" i="1" s="1"/>
  <c r="AO16" i="1"/>
  <c r="AK16" i="1"/>
  <c r="AJ16" i="1"/>
  <c r="AI16" i="1"/>
  <c r="AH16" i="1"/>
  <c r="AM16" i="1" s="1"/>
  <c r="AF16" i="1"/>
  <c r="AA16" i="1"/>
  <c r="Y16" i="1"/>
  <c r="W16" i="1"/>
  <c r="U16" i="1"/>
  <c r="AD16" i="1" s="1"/>
  <c r="S16" i="1"/>
  <c r="AQ15" i="1"/>
  <c r="AR15" i="1" s="1"/>
  <c r="AP15" i="1"/>
  <c r="AO15" i="1"/>
  <c r="AK15" i="1"/>
  <c r="AJ15" i="1"/>
  <c r="AI15" i="1"/>
  <c r="AH15" i="1"/>
  <c r="AM15" i="1" s="1"/>
  <c r="AA15" i="1"/>
  <c r="Y15" i="1"/>
  <c r="W15" i="1"/>
  <c r="U15" i="1"/>
  <c r="S15" i="1"/>
  <c r="AD15" i="1" s="1"/>
  <c r="AP14" i="1"/>
  <c r="AQ14" i="1" s="1"/>
  <c r="AR14" i="1" s="1"/>
  <c r="AO14" i="1"/>
  <c r="AK14" i="1"/>
  <c r="AJ14" i="1"/>
  <c r="AI14" i="1"/>
  <c r="AM14" i="1" s="1"/>
  <c r="AH14" i="1"/>
  <c r="AL14" i="1" s="1"/>
  <c r="AD14" i="1"/>
  <c r="AA14" i="1"/>
  <c r="Y14" i="1"/>
  <c r="W14" i="1"/>
  <c r="U14" i="1"/>
  <c r="S14" i="1"/>
  <c r="AF14" i="1" s="1"/>
  <c r="AP13" i="1"/>
  <c r="AQ13" i="1" s="1"/>
  <c r="AO13" i="1"/>
  <c r="AK13" i="1"/>
  <c r="AJ13" i="1"/>
  <c r="AI13" i="1"/>
  <c r="AH13" i="1"/>
  <c r="AL13" i="1" s="1"/>
  <c r="AA13" i="1"/>
  <c r="Y13" i="1"/>
  <c r="W13" i="1"/>
  <c r="U13" i="1"/>
  <c r="S13" i="1"/>
  <c r="AP12" i="1"/>
  <c r="AQ12" i="1" s="1"/>
  <c r="AO12" i="1"/>
  <c r="AK12" i="1"/>
  <c r="AJ12" i="1"/>
  <c r="AI12" i="1"/>
  <c r="AH12" i="1"/>
  <c r="AA12" i="1"/>
  <c r="Y12" i="1"/>
  <c r="W12" i="1"/>
  <c r="U12" i="1"/>
  <c r="S12" i="1"/>
  <c r="AP11" i="1"/>
  <c r="AQ11" i="1" s="1"/>
  <c r="AR11" i="1" s="1"/>
  <c r="AO11" i="1"/>
  <c r="AK11" i="1"/>
  <c r="AJ11" i="1"/>
  <c r="AI11" i="1"/>
  <c r="AH11" i="1"/>
  <c r="AA11" i="1"/>
  <c r="Y11" i="1"/>
  <c r="W11" i="1"/>
  <c r="U11" i="1"/>
  <c r="S11" i="1"/>
  <c r="AP10" i="1"/>
  <c r="AQ10" i="1" s="1"/>
  <c r="AO10" i="1"/>
  <c r="AK10" i="1"/>
  <c r="AJ10" i="1"/>
  <c r="AI10" i="1"/>
  <c r="AH10" i="1"/>
  <c r="AA10" i="1"/>
  <c r="Y10" i="1"/>
  <c r="W10" i="1"/>
  <c r="U10" i="1"/>
  <c r="S10" i="1"/>
  <c r="AP9" i="1"/>
  <c r="AQ9" i="1" s="1"/>
  <c r="AR9" i="1" s="1"/>
  <c r="AO9" i="1"/>
  <c r="AK9" i="1"/>
  <c r="AJ9" i="1"/>
  <c r="AI9" i="1"/>
  <c r="AH9" i="1"/>
  <c r="AA9" i="1"/>
  <c r="Y9" i="1"/>
  <c r="W9" i="1"/>
  <c r="U9" i="1"/>
  <c r="S9" i="1"/>
  <c r="AP8" i="1"/>
  <c r="AQ8" i="1" s="1"/>
  <c r="AO8" i="1"/>
  <c r="AK8" i="1"/>
  <c r="AJ8" i="1"/>
  <c r="AI8" i="1"/>
  <c r="AH8" i="1"/>
  <c r="AA8" i="1"/>
  <c r="Y8" i="1"/>
  <c r="W8" i="1"/>
  <c r="U8" i="1"/>
  <c r="S8" i="1"/>
  <c r="AP7" i="1"/>
  <c r="AQ7" i="1" s="1"/>
  <c r="AO7" i="1"/>
  <c r="AK7" i="1"/>
  <c r="AJ7" i="1"/>
  <c r="AI7" i="1"/>
  <c r="AH7" i="1"/>
  <c r="AM7" i="1" s="1"/>
  <c r="AA7" i="1"/>
  <c r="Y7" i="1"/>
  <c r="W7" i="1"/>
  <c r="U7" i="1"/>
  <c r="S7" i="1"/>
  <c r="AP6" i="1"/>
  <c r="AQ6" i="1" s="1"/>
  <c r="AO6" i="1"/>
  <c r="AK6" i="1"/>
  <c r="AJ6" i="1"/>
  <c r="AI6" i="1"/>
  <c r="AH6" i="1"/>
  <c r="AA6" i="1"/>
  <c r="Y6" i="1"/>
  <c r="W6" i="1"/>
  <c r="U6" i="1"/>
  <c r="S6" i="1"/>
  <c r="V13" i="1" l="1"/>
  <c r="X13" i="1"/>
  <c r="AD11" i="1"/>
  <c r="AR10" i="1"/>
  <c r="AL10" i="1"/>
  <c r="AM9" i="1"/>
  <c r="AF9" i="1"/>
  <c r="AR8" i="1"/>
  <c r="AC8" i="1"/>
  <c r="V8" i="1" s="1"/>
  <c r="AD8" i="1"/>
  <c r="AT8" i="1" s="1"/>
  <c r="AL8" i="1"/>
  <c r="AF8" i="1"/>
  <c r="AM8" i="1"/>
  <c r="AR7" i="1"/>
  <c r="AD7" i="1"/>
  <c r="AR6" i="1"/>
  <c r="AL6" i="1"/>
  <c r="AC6" i="1"/>
  <c r="AB6" i="1" s="1"/>
  <c r="AM6" i="1"/>
  <c r="AF6" i="1"/>
  <c r="AD6" i="1"/>
  <c r="AT6" i="1" s="1"/>
  <c r="AR13" i="1"/>
  <c r="AD12" i="1"/>
  <c r="AR12" i="1"/>
  <c r="Z17" i="1"/>
  <c r="AE7" i="1"/>
  <c r="Z13" i="1"/>
  <c r="AE15" i="1"/>
  <c r="AB17" i="1"/>
  <c r="AT18" i="1"/>
  <c r="AE19" i="1"/>
  <c r="T8" i="1"/>
  <c r="Z8" i="1"/>
  <c r="AB8" i="1"/>
  <c r="X8" i="1"/>
  <c r="AB13" i="1"/>
  <c r="AT14" i="1"/>
  <c r="AE16" i="1"/>
  <c r="AL7" i="1"/>
  <c r="AT7" i="1" s="1"/>
  <c r="V11" i="1"/>
  <c r="AL11" i="1"/>
  <c r="AC9" i="1"/>
  <c r="X9" i="1" s="1"/>
  <c r="AL9" i="1"/>
  <c r="AF7" i="1"/>
  <c r="AD9" i="1"/>
  <c r="AD13" i="1"/>
  <c r="AC14" i="1"/>
  <c r="AF15" i="1"/>
  <c r="AD17" i="1"/>
  <c r="AM17" i="1"/>
  <c r="AC18" i="1"/>
  <c r="AB18" i="1" s="1"/>
  <c r="AC19" i="1"/>
  <c r="Z19" i="1" s="1"/>
  <c r="AL19" i="1"/>
  <c r="AT19" i="1" s="1"/>
  <c r="AC7" i="1"/>
  <c r="AB7" i="1" s="1"/>
  <c r="AC15" i="1"/>
  <c r="V15" i="1" s="1"/>
  <c r="AL15" i="1"/>
  <c r="AT15" i="1" s="1"/>
  <c r="AL12" i="1"/>
  <c r="T13" i="1"/>
  <c r="AE14" i="1"/>
  <c r="AC16" i="1"/>
  <c r="AL16" i="1"/>
  <c r="AT16" i="1" s="1"/>
  <c r="T17" i="1"/>
  <c r="AF17" i="1"/>
  <c r="AE18" i="1"/>
  <c r="T14" i="1"/>
  <c r="V16" i="1"/>
  <c r="T18" i="1"/>
  <c r="AT12" i="1" l="1"/>
  <c r="AT11" i="1"/>
  <c r="T11" i="1"/>
  <c r="AT10" i="1"/>
  <c r="T9" i="1"/>
  <c r="AE8" i="1"/>
  <c r="V6" i="1"/>
  <c r="X6" i="1"/>
  <c r="T6" i="1"/>
  <c r="Z6" i="1"/>
  <c r="AB16" i="1"/>
  <c r="X16" i="1"/>
  <c r="T16" i="1"/>
  <c r="AB14" i="1"/>
  <c r="X14" i="1"/>
  <c r="Z14" i="1"/>
  <c r="V14" i="1"/>
  <c r="X18" i="1"/>
  <c r="V7" i="1"/>
  <c r="X11" i="1"/>
  <c r="AB19" i="1"/>
  <c r="Z15" i="1"/>
  <c r="X15" i="1"/>
  <c r="AB12" i="1"/>
  <c r="T12" i="1"/>
  <c r="X12" i="1"/>
  <c r="AT17" i="1"/>
  <c r="AE17" i="1"/>
  <c r="X10" i="1"/>
  <c r="T10" i="1"/>
  <c r="V10" i="1"/>
  <c r="Z10" i="1"/>
  <c r="T7" i="1"/>
  <c r="AB9" i="1"/>
  <c r="Z12" i="1"/>
  <c r="AB15" i="1"/>
  <c r="Z7" i="1"/>
  <c r="V9" i="1"/>
  <c r="V12" i="1"/>
  <c r="T19" i="1"/>
  <c r="AT13" i="1"/>
  <c r="AE9" i="1"/>
  <c r="AT9" i="1"/>
  <c r="AB11" i="1"/>
  <c r="Z11" i="1"/>
  <c r="X7" i="1"/>
  <c r="V19" i="1"/>
  <c r="Z18" i="1"/>
  <c r="V18" i="1"/>
  <c r="T15" i="1"/>
  <c r="X19" i="1"/>
  <c r="Z9" i="1"/>
  <c r="Z16" i="1"/>
</calcChain>
</file>

<file path=xl/sharedStrings.xml><?xml version="1.0" encoding="utf-8"?>
<sst xmlns="http://schemas.openxmlformats.org/spreadsheetml/2006/main" count="58" uniqueCount="42">
  <si>
    <t>Ampumajuoksutesti, AAH</t>
  </si>
  <si>
    <t>Syötä tiedot näihin kenttiin! Aika muotoa 0:00:00</t>
  </si>
  <si>
    <t>Ammunta 1</t>
  </si>
  <si>
    <t>Ammunta 2</t>
  </si>
  <si>
    <t>Ammunta 3</t>
  </si>
  <si>
    <t>Ammunta 4</t>
  </si>
  <si>
    <t>Maali</t>
  </si>
  <si>
    <t>Juoksu (+nopein kierros)</t>
  </si>
  <si>
    <t>Juoksu</t>
  </si>
  <si>
    <t>min/km</t>
  </si>
  <si>
    <t>ka./kier.</t>
  </si>
  <si>
    <t>Ammunta</t>
  </si>
  <si>
    <t>1,5km * = 4 * M</t>
  </si>
  <si>
    <t>Lähtö</t>
  </si>
  <si>
    <t>Tulo</t>
  </si>
  <si>
    <t>Sakot</t>
  </si>
  <si>
    <t>1. kier.</t>
  </si>
  <si>
    <t>2. kier.</t>
  </si>
  <si>
    <t>3. kier</t>
  </si>
  <si>
    <t>4. kier</t>
  </si>
  <si>
    <t>5. kier</t>
  </si>
  <si>
    <t>min</t>
  </si>
  <si>
    <t>A1 (M)</t>
  </si>
  <si>
    <t>A2 (P)</t>
  </si>
  <si>
    <t>A3 (M)</t>
  </si>
  <si>
    <t>A4 (P)</t>
  </si>
  <si>
    <t>YHT</t>
  </si>
  <si>
    <t>Ka.</t>
  </si>
  <si>
    <t>Aika</t>
  </si>
  <si>
    <t>TULOS</t>
  </si>
  <si>
    <t>Tark</t>
  </si>
  <si>
    <t>1,5 km</t>
  </si>
  <si>
    <t xml:space="preserve"> +5, kevyt tuuli</t>
  </si>
  <si>
    <t>2 km</t>
  </si>
  <si>
    <t>Toivonen Jussi</t>
  </si>
  <si>
    <t>Aarnisalo Simo-Pekka</t>
  </si>
  <si>
    <t>Mäkelä Antti</t>
  </si>
  <si>
    <t>Lindfors Miikka</t>
  </si>
  <si>
    <t xml:space="preserve">Lehtiö Mineä </t>
  </si>
  <si>
    <t xml:space="preserve">Valjus Eevi </t>
  </si>
  <si>
    <t xml:space="preserve">Uschanov Camilla </t>
  </si>
  <si>
    <t xml:space="preserve">Koikkalainen Martti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</si>
</sst>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yyyy;@"/>
    <numFmt numFmtId="165" formatCode="h:mm:ss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45" fontId="4" fillId="0" borderId="0" xfId="0" applyNumberFormat="1" applyFont="1" applyFill="1"/>
    <xf numFmtId="45" fontId="1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45" fontId="0" fillId="0" borderId="0" xfId="0" applyNumberFormat="1" applyFill="1" applyAlignment="1">
      <alignment horizontal="left"/>
    </xf>
    <xf numFmtId="45" fontId="0" fillId="0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right"/>
    </xf>
    <xf numFmtId="45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5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45" fontId="2" fillId="0" borderId="0" xfId="0" applyNumberFormat="1" applyFont="1" applyAlignment="1">
      <alignment horizontal="center"/>
    </xf>
    <xf numFmtId="21" fontId="2" fillId="0" borderId="0" xfId="0" applyNumberFormat="1" applyFont="1" applyFill="1" applyAlignment="1">
      <alignment horizontal="center"/>
    </xf>
    <xf numFmtId="45" fontId="0" fillId="0" borderId="0" xfId="0" applyNumberFormat="1"/>
    <xf numFmtId="45" fontId="5" fillId="2" borderId="0" xfId="0" applyNumberFormat="1" applyFont="1" applyFill="1"/>
    <xf numFmtId="45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45" fontId="0" fillId="2" borderId="0" xfId="0" applyNumberFormat="1" applyFill="1"/>
    <xf numFmtId="1" fontId="3" fillId="2" borderId="0" xfId="0" applyNumberFormat="1" applyFont="1" applyFill="1" applyAlignment="1">
      <alignment horizontal="center"/>
    </xf>
    <xf numFmtId="45" fontId="1" fillId="0" borderId="0" xfId="0" applyNumberFormat="1" applyFont="1" applyFill="1" applyAlignment="1">
      <alignment horizontal="left"/>
    </xf>
    <xf numFmtId="45" fontId="1" fillId="0" borderId="0" xfId="0" applyNumberFormat="1" applyFont="1" applyFill="1" applyAlignment="1">
      <alignment horizontal="center"/>
    </xf>
    <xf numFmtId="45" fontId="1" fillId="0" borderId="0" xfId="0" applyNumberFormat="1" applyFont="1" applyFill="1" applyAlignment="1">
      <alignment horizontal="right"/>
    </xf>
    <xf numFmtId="164" fontId="2" fillId="0" borderId="0" xfId="0" applyNumberFormat="1" applyFont="1" applyBorder="1"/>
    <xf numFmtId="45" fontId="0" fillId="0" borderId="0" xfId="0" applyNumberFormat="1" applyAlignment="1">
      <alignment horizontal="left"/>
    </xf>
    <xf numFmtId="45" fontId="0" fillId="0" borderId="0" xfId="0" applyNumberFormat="1" applyAlignment="1">
      <alignment horizontal="center"/>
    </xf>
    <xf numFmtId="45" fontId="2" fillId="0" borderId="0" xfId="0" applyNumberFormat="1" applyFont="1"/>
    <xf numFmtId="45" fontId="2" fillId="0" borderId="1" xfId="0" applyNumberFormat="1" applyFont="1" applyBorder="1"/>
    <xf numFmtId="1" fontId="0" fillId="0" borderId="2" xfId="0" applyNumberFormat="1" applyBorder="1" applyAlignment="1">
      <alignment horizontal="center"/>
    </xf>
    <xf numFmtId="45" fontId="0" fillId="0" borderId="3" xfId="0" applyNumberFormat="1" applyBorder="1"/>
    <xf numFmtId="45" fontId="2" fillId="0" borderId="4" xfId="0" applyNumberFormat="1" applyFont="1" applyBorder="1"/>
    <xf numFmtId="45" fontId="2" fillId="0" borderId="1" xfId="0" applyNumberFormat="1" applyFont="1" applyBorder="1" applyAlignment="1">
      <alignment horizontal="left"/>
    </xf>
    <xf numFmtId="45" fontId="2" fillId="0" borderId="2" xfId="0" applyNumberFormat="1" applyFont="1" applyBorder="1" applyAlignment="1">
      <alignment horizontal="center"/>
    </xf>
    <xf numFmtId="45" fontId="0" fillId="0" borderId="2" xfId="0" applyNumberFormat="1" applyBorder="1" applyAlignment="1">
      <alignment horizontal="left"/>
    </xf>
    <xf numFmtId="45" fontId="0" fillId="0" borderId="2" xfId="0" applyNumberFormat="1" applyBorder="1" applyAlignment="1">
      <alignment horizontal="center"/>
    </xf>
    <xf numFmtId="45" fontId="2" fillId="3" borderId="2" xfId="0" applyNumberFormat="1" applyFont="1" applyFill="1" applyBorder="1" applyAlignment="1">
      <alignment horizontal="right"/>
    </xf>
    <xf numFmtId="45" fontId="2" fillId="4" borderId="2" xfId="0" applyNumberFormat="1" applyFont="1" applyFill="1" applyBorder="1" applyAlignment="1">
      <alignment horizontal="right"/>
    </xf>
    <xf numFmtId="45" fontId="2" fillId="0" borderId="3" xfId="0" applyNumberFormat="1" applyFont="1" applyBorder="1" applyAlignment="1">
      <alignment horizontal="right"/>
    </xf>
    <xf numFmtId="45" fontId="2" fillId="0" borderId="0" xfId="0" applyNumberFormat="1" applyFont="1" applyAlignment="1">
      <alignment horizontal="left"/>
    </xf>
    <xf numFmtId="45" fontId="2" fillId="3" borderId="1" xfId="0" applyNumberFormat="1" applyFont="1" applyFill="1" applyBorder="1" applyAlignment="1">
      <alignment horizontal="left"/>
    </xf>
    <xf numFmtId="45" fontId="0" fillId="3" borderId="2" xfId="0" applyNumberFormat="1" applyFill="1" applyBorder="1" applyAlignment="1">
      <alignment horizontal="right"/>
    </xf>
    <xf numFmtId="45" fontId="2" fillId="3" borderId="3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45" fontId="2" fillId="0" borderId="0" xfId="0" applyNumberFormat="1" applyFont="1" applyFill="1" applyBorder="1" applyAlignment="1">
      <alignment horizontal="center"/>
    </xf>
    <xf numFmtId="21" fontId="2" fillId="0" borderId="0" xfId="0" applyNumberFormat="1" applyFont="1" applyFill="1" applyBorder="1" applyAlignment="1">
      <alignment horizontal="center"/>
    </xf>
    <xf numFmtId="45" fontId="0" fillId="0" borderId="5" xfId="0" applyNumberFormat="1" applyBorder="1"/>
    <xf numFmtId="1" fontId="0" fillId="0" borderId="0" xfId="0" applyNumberFormat="1" applyBorder="1" applyAlignment="1">
      <alignment horizontal="center"/>
    </xf>
    <xf numFmtId="45" fontId="0" fillId="0" borderId="6" xfId="0" applyNumberFormat="1" applyBorder="1"/>
    <xf numFmtId="45" fontId="0" fillId="0" borderId="7" xfId="0" applyNumberFormat="1" applyBorder="1"/>
    <xf numFmtId="45" fontId="2" fillId="0" borderId="5" xfId="0" applyNumberFormat="1" applyFont="1" applyBorder="1" applyAlignment="1">
      <alignment horizontal="left"/>
    </xf>
    <xf numFmtId="45" fontId="2" fillId="0" borderId="0" xfId="0" applyNumberFormat="1" applyFont="1" applyBorder="1" applyAlignment="1">
      <alignment horizontal="center"/>
    </xf>
    <xf numFmtId="45" fontId="2" fillId="0" borderId="0" xfId="0" applyNumberFormat="1" applyFont="1" applyBorder="1" applyAlignment="1">
      <alignment horizontal="left"/>
    </xf>
    <xf numFmtId="45" fontId="0" fillId="3" borderId="0" xfId="0" applyNumberFormat="1" applyFill="1" applyBorder="1" applyAlignment="1">
      <alignment horizontal="right"/>
    </xf>
    <xf numFmtId="45" fontId="0" fillId="4" borderId="0" xfId="0" applyNumberFormat="1" applyFill="1" applyBorder="1" applyAlignment="1">
      <alignment horizontal="right"/>
    </xf>
    <xf numFmtId="45" fontId="0" fillId="0" borderId="6" xfId="0" applyNumberFormat="1" applyBorder="1" applyAlignment="1">
      <alignment horizontal="right"/>
    </xf>
    <xf numFmtId="45" fontId="0" fillId="0" borderId="0" xfId="0" applyNumberFormat="1" applyBorder="1" applyAlignment="1">
      <alignment horizontal="left"/>
    </xf>
    <xf numFmtId="45" fontId="0" fillId="3" borderId="5" xfId="0" applyNumberFormat="1" applyFill="1" applyBorder="1" applyAlignment="1">
      <alignment horizontal="right"/>
    </xf>
    <xf numFmtId="45" fontId="2" fillId="3" borderId="0" xfId="0" applyNumberFormat="1" applyFont="1" applyFill="1" applyBorder="1" applyAlignment="1">
      <alignment horizontal="right"/>
    </xf>
    <xf numFmtId="45" fontId="0" fillId="3" borderId="6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21" fontId="2" fillId="5" borderId="4" xfId="0" applyNumberFormat="1" applyFont="1" applyFill="1" applyBorder="1" applyAlignment="1">
      <alignment horizontal="center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/>
    <xf numFmtId="45" fontId="2" fillId="0" borderId="11" xfId="0" applyNumberFormat="1" applyFont="1" applyBorder="1"/>
    <xf numFmtId="45" fontId="0" fillId="0" borderId="8" xfId="0" applyNumberFormat="1" applyBorder="1"/>
    <xf numFmtId="1" fontId="0" fillId="0" borderId="10" xfId="0" applyNumberFormat="1" applyBorder="1" applyAlignment="1">
      <alignment horizontal="center"/>
    </xf>
    <xf numFmtId="45" fontId="0" fillId="0" borderId="12" xfId="0" applyNumberFormat="1" applyBorder="1"/>
    <xf numFmtId="45" fontId="0" fillId="0" borderId="13" xfId="0" applyNumberFormat="1" applyBorder="1"/>
    <xf numFmtId="45" fontId="0" fillId="0" borderId="14" xfId="0" applyNumberFormat="1" applyBorder="1"/>
    <xf numFmtId="45" fontId="2" fillId="6" borderId="8" xfId="0" applyNumberFormat="1" applyFont="1" applyFill="1" applyBorder="1" applyAlignment="1">
      <alignment horizontal="left"/>
    </xf>
    <xf numFmtId="45" fontId="0" fillId="6" borderId="15" xfId="0" applyNumberFormat="1" applyFill="1" applyBorder="1" applyAlignment="1">
      <alignment horizontal="center"/>
    </xf>
    <xf numFmtId="45" fontId="2" fillId="0" borderId="9" xfId="0" applyNumberFormat="1" applyFont="1" applyBorder="1" applyAlignment="1">
      <alignment horizontal="left"/>
    </xf>
    <xf numFmtId="45" fontId="0" fillId="0" borderId="11" xfId="0" applyNumberFormat="1" applyBorder="1" applyAlignment="1">
      <alignment horizontal="center"/>
    </xf>
    <xf numFmtId="45" fontId="0" fillId="6" borderId="12" xfId="0" applyNumberFormat="1" applyFill="1" applyBorder="1" applyAlignment="1">
      <alignment horizontal="center"/>
    </xf>
    <xf numFmtId="45" fontId="0" fillId="0" borderId="16" xfId="0" applyNumberFormat="1" applyBorder="1" applyAlignment="1">
      <alignment horizontal="left"/>
    </xf>
    <xf numFmtId="45" fontId="2" fillId="3" borderId="10" xfId="0" applyNumberFormat="1" applyFont="1" applyFill="1" applyBorder="1" applyAlignment="1">
      <alignment horizontal="right"/>
    </xf>
    <xf numFmtId="45" fontId="2" fillId="4" borderId="11" xfId="0" applyNumberFormat="1" applyFont="1" applyFill="1" applyBorder="1" applyAlignment="1">
      <alignment horizontal="right"/>
    </xf>
    <xf numFmtId="45" fontId="0" fillId="0" borderId="12" xfId="0" applyNumberFormat="1" applyBorder="1" applyAlignment="1">
      <alignment horizontal="right"/>
    </xf>
    <xf numFmtId="45" fontId="0" fillId="0" borderId="8" xfId="0" applyNumberFormat="1" applyBorder="1" applyAlignment="1">
      <alignment horizontal="right"/>
    </xf>
    <xf numFmtId="45" fontId="0" fillId="0" borderId="10" xfId="0" applyNumberFormat="1" applyBorder="1" applyAlignment="1">
      <alignment horizontal="right"/>
    </xf>
    <xf numFmtId="165" fontId="0" fillId="0" borderId="17" xfId="0" applyNumberFormat="1" applyBorder="1" applyAlignment="1">
      <alignment horizontal="right"/>
    </xf>
    <xf numFmtId="45" fontId="2" fillId="0" borderId="8" xfId="0" applyNumberFormat="1" applyFont="1" applyBorder="1" applyAlignment="1">
      <alignment horizontal="right"/>
    </xf>
    <xf numFmtId="1" fontId="2" fillId="0" borderId="10" xfId="0" applyNumberFormat="1" applyFont="1" applyFill="1" applyBorder="1" applyAlignment="1">
      <alignment horizontal="center"/>
    </xf>
    <xf numFmtId="45" fontId="2" fillId="0" borderId="11" xfId="0" applyNumberFormat="1" applyFont="1" applyFill="1" applyBorder="1" applyAlignment="1">
      <alignment horizontal="center"/>
    </xf>
    <xf numFmtId="21" fontId="2" fillId="5" borderId="13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16" xfId="0" applyNumberFormat="1" applyBorder="1"/>
    <xf numFmtId="0" fontId="0" fillId="0" borderId="19" xfId="0" applyBorder="1"/>
    <xf numFmtId="45" fontId="2" fillId="0" borderId="20" xfId="0" applyNumberFormat="1" applyFont="1" applyBorder="1"/>
    <xf numFmtId="45" fontId="0" fillId="0" borderId="18" xfId="0" applyNumberFormat="1" applyBorder="1"/>
    <xf numFmtId="1" fontId="0" fillId="0" borderId="19" xfId="0" applyNumberFormat="1" applyBorder="1" applyAlignment="1">
      <alignment horizontal="center"/>
    </xf>
    <xf numFmtId="45" fontId="0" fillId="0" borderId="21" xfId="0" applyNumberFormat="1" applyBorder="1"/>
    <xf numFmtId="45" fontId="0" fillId="0" borderId="22" xfId="0" applyNumberFormat="1" applyBorder="1"/>
    <xf numFmtId="45" fontId="0" fillId="0" borderId="23" xfId="0" applyNumberFormat="1" applyBorder="1"/>
    <xf numFmtId="45" fontId="2" fillId="6" borderId="18" xfId="0" applyNumberFormat="1" applyFont="1" applyFill="1" applyBorder="1" applyAlignment="1">
      <alignment horizontal="left"/>
    </xf>
    <xf numFmtId="45" fontId="0" fillId="6" borderId="24" xfId="0" applyNumberFormat="1" applyFill="1" applyBorder="1" applyAlignment="1">
      <alignment horizontal="center"/>
    </xf>
    <xf numFmtId="45" fontId="2" fillId="0" borderId="16" xfId="0" applyNumberFormat="1" applyFont="1" applyBorder="1" applyAlignment="1">
      <alignment horizontal="left"/>
    </xf>
    <xf numFmtId="45" fontId="0" fillId="0" borderId="20" xfId="0" applyNumberFormat="1" applyBorder="1" applyAlignment="1">
      <alignment horizontal="center"/>
    </xf>
    <xf numFmtId="45" fontId="0" fillId="6" borderId="21" xfId="0" applyNumberFormat="1" applyFill="1" applyBorder="1" applyAlignment="1">
      <alignment horizontal="center"/>
    </xf>
    <xf numFmtId="45" fontId="2" fillId="3" borderId="19" xfId="0" applyNumberFormat="1" applyFont="1" applyFill="1" applyBorder="1" applyAlignment="1">
      <alignment horizontal="right"/>
    </xf>
    <xf numFmtId="45" fontId="2" fillId="4" borderId="20" xfId="0" applyNumberFormat="1" applyFont="1" applyFill="1" applyBorder="1" applyAlignment="1">
      <alignment horizontal="right"/>
    </xf>
    <xf numFmtId="45" fontId="0" fillId="0" borderId="21" xfId="0" applyNumberFormat="1" applyBorder="1" applyAlignment="1">
      <alignment horizontal="right"/>
    </xf>
    <xf numFmtId="45" fontId="0" fillId="0" borderId="18" xfId="0" applyNumberFormat="1" applyBorder="1" applyAlignment="1">
      <alignment horizontal="right"/>
    </xf>
    <xf numFmtId="45" fontId="0" fillId="0" borderId="19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45" fontId="2" fillId="0" borderId="18" xfId="0" applyNumberFormat="1" applyFont="1" applyBorder="1" applyAlignment="1">
      <alignment horizontal="right"/>
    </xf>
    <xf numFmtId="1" fontId="2" fillId="0" borderId="19" xfId="0" applyNumberFormat="1" applyFont="1" applyFill="1" applyBorder="1" applyAlignment="1">
      <alignment horizontal="center"/>
    </xf>
    <xf numFmtId="45" fontId="2" fillId="0" borderId="20" xfId="0" applyNumberFormat="1" applyFont="1" applyFill="1" applyBorder="1" applyAlignment="1">
      <alignment horizontal="center"/>
    </xf>
    <xf numFmtId="21" fontId="2" fillId="5" borderId="22" xfId="0" applyNumberFormat="1" applyFont="1" applyFill="1" applyBorder="1" applyAlignment="1">
      <alignment horizontal="center"/>
    </xf>
    <xf numFmtId="21" fontId="0" fillId="0" borderId="22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0" fontId="0" fillId="0" borderId="28" xfId="0" applyBorder="1"/>
    <xf numFmtId="45" fontId="2" fillId="0" borderId="29" xfId="0" applyNumberFormat="1" applyFont="1" applyBorder="1"/>
    <xf numFmtId="45" fontId="0" fillId="0" borderId="26" xfId="0" applyNumberFormat="1" applyBorder="1"/>
    <xf numFmtId="1" fontId="0" fillId="0" borderId="28" xfId="0" applyNumberFormat="1" applyBorder="1" applyAlignment="1">
      <alignment horizontal="center"/>
    </xf>
    <xf numFmtId="45" fontId="0" fillId="0" borderId="30" xfId="0" applyNumberFormat="1" applyBorder="1"/>
    <xf numFmtId="45" fontId="0" fillId="0" borderId="31" xfId="0" applyNumberFormat="1" applyBorder="1"/>
    <xf numFmtId="45" fontId="0" fillId="0" borderId="32" xfId="0" applyNumberFormat="1" applyBorder="1"/>
    <xf numFmtId="45" fontId="2" fillId="6" borderId="26" xfId="0" applyNumberFormat="1" applyFont="1" applyFill="1" applyBorder="1" applyAlignment="1">
      <alignment horizontal="left"/>
    </xf>
    <xf numFmtId="45" fontId="0" fillId="6" borderId="33" xfId="0" applyNumberFormat="1" applyFill="1" applyBorder="1" applyAlignment="1">
      <alignment horizontal="center"/>
    </xf>
    <xf numFmtId="45" fontId="2" fillId="0" borderId="27" xfId="0" applyNumberFormat="1" applyFont="1" applyBorder="1" applyAlignment="1">
      <alignment horizontal="left"/>
    </xf>
    <xf numFmtId="45" fontId="0" fillId="0" borderId="29" xfId="0" applyNumberFormat="1" applyBorder="1" applyAlignment="1">
      <alignment horizontal="center"/>
    </xf>
    <xf numFmtId="45" fontId="0" fillId="6" borderId="30" xfId="0" applyNumberFormat="1" applyFill="1" applyBorder="1" applyAlignment="1">
      <alignment horizontal="center"/>
    </xf>
    <xf numFmtId="45" fontId="0" fillId="0" borderId="27" xfId="0" applyNumberFormat="1" applyBorder="1" applyAlignment="1">
      <alignment horizontal="left"/>
    </xf>
    <xf numFmtId="45" fontId="2" fillId="3" borderId="28" xfId="0" applyNumberFormat="1" applyFont="1" applyFill="1" applyBorder="1" applyAlignment="1">
      <alignment horizontal="right"/>
    </xf>
    <xf numFmtId="45" fontId="2" fillId="4" borderId="29" xfId="0" applyNumberFormat="1" applyFont="1" applyFill="1" applyBorder="1" applyAlignment="1">
      <alignment horizontal="right"/>
    </xf>
    <xf numFmtId="45" fontId="0" fillId="0" borderId="30" xfId="0" applyNumberFormat="1" applyBorder="1" applyAlignment="1">
      <alignment horizontal="right"/>
    </xf>
    <xf numFmtId="45" fontId="0" fillId="0" borderId="26" xfId="0" applyNumberFormat="1" applyBorder="1" applyAlignment="1">
      <alignment horizontal="right"/>
    </xf>
    <xf numFmtId="45" fontId="0" fillId="0" borderId="28" xfId="0" applyNumberFormat="1" applyBorder="1" applyAlignment="1">
      <alignment horizontal="right"/>
    </xf>
    <xf numFmtId="165" fontId="0" fillId="0" borderId="34" xfId="0" applyNumberFormat="1" applyBorder="1" applyAlignment="1">
      <alignment horizontal="right"/>
    </xf>
    <xf numFmtId="45" fontId="2" fillId="0" borderId="26" xfId="0" applyNumberFormat="1" applyFont="1" applyBorder="1" applyAlignment="1">
      <alignment horizontal="right"/>
    </xf>
    <xf numFmtId="1" fontId="2" fillId="0" borderId="28" xfId="0" applyNumberFormat="1" applyFont="1" applyFill="1" applyBorder="1" applyAlignment="1">
      <alignment horizontal="center"/>
    </xf>
    <xf numFmtId="45" fontId="2" fillId="0" borderId="29" xfId="0" applyNumberFormat="1" applyFont="1" applyFill="1" applyBorder="1" applyAlignment="1">
      <alignment horizontal="center"/>
    </xf>
    <xf numFmtId="21" fontId="2" fillId="5" borderId="31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"/>
  <sheetViews>
    <sheetView tabSelected="1" workbookViewId="0">
      <selection activeCell="AM11" sqref="AM11"/>
    </sheetView>
  </sheetViews>
  <sheetFormatPr defaultRowHeight="14.4" x14ac:dyDescent="0.3"/>
  <cols>
    <col min="1" max="2" width="9.109375" bestFit="1" customWidth="1"/>
    <col min="3" max="3" width="12.33203125" customWidth="1"/>
  </cols>
  <sheetData>
    <row r="1" spans="1:46" x14ac:dyDescent="0.3">
      <c r="A1" s="1"/>
      <c r="B1" s="2" t="s">
        <v>0</v>
      </c>
      <c r="D1" s="3"/>
      <c r="E1" s="4"/>
      <c r="F1" s="5"/>
      <c r="G1" s="4"/>
      <c r="H1" s="4"/>
      <c r="I1" s="5"/>
      <c r="J1" s="4"/>
      <c r="K1" s="4"/>
      <c r="L1" s="5"/>
      <c r="M1" s="4"/>
      <c r="N1" s="4"/>
      <c r="O1" s="5"/>
      <c r="P1" s="4"/>
      <c r="Q1" s="4"/>
      <c r="R1" s="4"/>
      <c r="S1" s="6"/>
      <c r="T1" s="7"/>
      <c r="U1" s="6"/>
      <c r="V1" s="7"/>
      <c r="W1" s="6"/>
      <c r="X1" s="7"/>
      <c r="Y1" s="6"/>
      <c r="Z1" s="7"/>
      <c r="AA1" s="6"/>
      <c r="AB1" s="7"/>
      <c r="AC1" s="6"/>
      <c r="AD1" s="8"/>
      <c r="AE1" s="8"/>
      <c r="AF1" s="8"/>
      <c r="AG1" s="6"/>
      <c r="AH1" s="8"/>
      <c r="AI1" s="8"/>
      <c r="AJ1" s="8"/>
      <c r="AK1" s="9"/>
      <c r="AL1" s="9"/>
      <c r="AM1" s="9"/>
      <c r="AN1" s="10"/>
      <c r="AO1" s="11"/>
      <c r="AP1" s="12"/>
      <c r="AQ1" s="13"/>
      <c r="AR1" s="14"/>
      <c r="AS1" s="14"/>
      <c r="AT1" s="15"/>
    </row>
    <row r="2" spans="1:46" ht="33" x14ac:dyDescent="0.6">
      <c r="A2" s="1"/>
      <c r="B2" s="1" t="s">
        <v>32</v>
      </c>
      <c r="D2" s="16" t="s">
        <v>1</v>
      </c>
      <c r="E2" s="17"/>
      <c r="F2" s="18"/>
      <c r="G2" s="17"/>
      <c r="H2" s="19"/>
      <c r="I2" s="20"/>
      <c r="J2" s="17"/>
      <c r="K2" s="17"/>
      <c r="L2" s="18"/>
      <c r="M2" s="17"/>
      <c r="N2" s="17"/>
      <c r="O2" s="18"/>
      <c r="P2" s="17"/>
      <c r="Q2" s="17"/>
      <c r="R2" s="4"/>
      <c r="S2" s="21"/>
      <c r="T2" s="22"/>
      <c r="U2" s="21"/>
      <c r="V2" s="22"/>
      <c r="W2" s="21"/>
      <c r="X2" s="22"/>
      <c r="Y2" s="21"/>
      <c r="Z2" s="22"/>
      <c r="AA2" s="21"/>
      <c r="AB2" s="22"/>
      <c r="AC2" s="21"/>
      <c r="AD2" s="23"/>
      <c r="AE2" s="23"/>
      <c r="AF2" s="23"/>
      <c r="AG2" s="6"/>
      <c r="AH2" s="8"/>
      <c r="AI2" s="8"/>
      <c r="AJ2" s="8"/>
      <c r="AK2" s="9"/>
      <c r="AL2" s="9"/>
      <c r="AM2" s="9"/>
      <c r="AN2" s="10"/>
      <c r="AO2" s="11"/>
      <c r="AP2" s="12"/>
      <c r="AQ2" s="13"/>
      <c r="AR2" s="14"/>
      <c r="AS2" s="14"/>
      <c r="AT2" s="15"/>
    </row>
    <row r="3" spans="1:46" ht="15" thickBot="1" x14ac:dyDescent="0.35">
      <c r="A3" s="1"/>
      <c r="B3" s="24">
        <v>44835</v>
      </c>
      <c r="D3" s="3"/>
      <c r="E3" s="4"/>
      <c r="F3" s="5"/>
      <c r="G3" s="4"/>
      <c r="H3" s="4"/>
      <c r="I3" s="5"/>
      <c r="J3" s="4"/>
      <c r="K3" s="4"/>
      <c r="L3" s="5"/>
      <c r="M3" s="4"/>
      <c r="N3" s="4"/>
      <c r="O3" s="5"/>
      <c r="P3" s="4"/>
      <c r="Q3" s="4"/>
      <c r="R3" s="4"/>
      <c r="S3" s="25"/>
      <c r="T3" s="26"/>
      <c r="U3" s="25"/>
      <c r="V3" s="26"/>
      <c r="W3" s="25"/>
      <c r="X3" s="26"/>
      <c r="Y3" s="25"/>
      <c r="Z3" s="26"/>
      <c r="AA3" s="25"/>
      <c r="AB3" s="26"/>
      <c r="AC3" s="25"/>
      <c r="AD3" s="9"/>
      <c r="AE3" s="9"/>
      <c r="AF3" s="9"/>
      <c r="AG3" s="25"/>
      <c r="AH3" s="9"/>
      <c r="AI3" s="9"/>
      <c r="AJ3" s="9"/>
      <c r="AK3" s="9"/>
      <c r="AL3" s="9"/>
      <c r="AM3" s="9"/>
      <c r="AN3" s="10"/>
      <c r="AO3" s="11"/>
      <c r="AP3" s="12"/>
      <c r="AQ3" s="13"/>
      <c r="AR3" s="14"/>
      <c r="AS3" s="14"/>
      <c r="AT3" s="15"/>
    </row>
    <row r="4" spans="1:46" ht="15" thickBot="1" x14ac:dyDescent="0.35">
      <c r="A4" s="2"/>
      <c r="B4" s="2"/>
      <c r="D4" s="27"/>
      <c r="E4" s="28" t="s">
        <v>2</v>
      </c>
      <c r="F4" s="29"/>
      <c r="G4" s="30"/>
      <c r="H4" s="28" t="s">
        <v>3</v>
      </c>
      <c r="I4" s="29"/>
      <c r="J4" s="30"/>
      <c r="K4" s="28" t="s">
        <v>4</v>
      </c>
      <c r="L4" s="29"/>
      <c r="M4" s="30"/>
      <c r="N4" s="28" t="s">
        <v>5</v>
      </c>
      <c r="O4" s="29"/>
      <c r="P4" s="30"/>
      <c r="Q4" s="31" t="s">
        <v>6</v>
      </c>
      <c r="R4" s="28"/>
      <c r="S4" s="32" t="s">
        <v>7</v>
      </c>
      <c r="T4" s="33"/>
      <c r="U4" s="34"/>
      <c r="V4" s="35"/>
      <c r="W4" s="34"/>
      <c r="X4" s="35"/>
      <c r="Y4" s="34"/>
      <c r="Z4" s="35"/>
      <c r="AA4" s="34"/>
      <c r="AB4" s="35"/>
      <c r="AC4" s="34"/>
      <c r="AD4" s="36" t="s">
        <v>8</v>
      </c>
      <c r="AE4" s="37" t="s">
        <v>9</v>
      </c>
      <c r="AF4" s="38" t="s">
        <v>10</v>
      </c>
      <c r="AG4" s="39"/>
      <c r="AH4" s="40" t="s">
        <v>11</v>
      </c>
      <c r="AI4" s="41"/>
      <c r="AJ4" s="41"/>
      <c r="AK4" s="41"/>
      <c r="AL4" s="41"/>
      <c r="AM4" s="42"/>
      <c r="AN4" s="43"/>
      <c r="AO4" s="11"/>
      <c r="AP4" s="44"/>
      <c r="AQ4" s="45"/>
      <c r="AR4" s="46"/>
      <c r="AS4" s="46"/>
      <c r="AT4" s="15"/>
    </row>
    <row r="5" spans="1:46" ht="15" thickBot="1" x14ac:dyDescent="0.35">
      <c r="A5" s="1"/>
      <c r="B5" s="1" t="s">
        <v>12</v>
      </c>
      <c r="D5" s="27" t="s">
        <v>13</v>
      </c>
      <c r="E5" s="47" t="s">
        <v>14</v>
      </c>
      <c r="F5" s="48" t="s">
        <v>15</v>
      </c>
      <c r="G5" s="49" t="s">
        <v>13</v>
      </c>
      <c r="H5" s="47" t="s">
        <v>14</v>
      </c>
      <c r="I5" s="48"/>
      <c r="J5" s="49" t="s">
        <v>13</v>
      </c>
      <c r="K5" s="47" t="s">
        <v>14</v>
      </c>
      <c r="L5" s="48" t="s">
        <v>15</v>
      </c>
      <c r="M5" s="49" t="s">
        <v>13</v>
      </c>
      <c r="N5" s="47" t="s">
        <v>14</v>
      </c>
      <c r="O5" s="48" t="s">
        <v>15</v>
      </c>
      <c r="P5" s="49" t="s">
        <v>13</v>
      </c>
      <c r="Q5" s="50"/>
      <c r="R5" s="47"/>
      <c r="S5" s="51" t="s">
        <v>16</v>
      </c>
      <c r="T5" s="52"/>
      <c r="U5" s="53" t="s">
        <v>17</v>
      </c>
      <c r="V5" s="52"/>
      <c r="W5" s="53" t="s">
        <v>18</v>
      </c>
      <c r="X5" s="52"/>
      <c r="Y5" s="53" t="s">
        <v>19</v>
      </c>
      <c r="Z5" s="52"/>
      <c r="AA5" s="53" t="s">
        <v>20</v>
      </c>
      <c r="AB5" s="52"/>
      <c r="AC5" s="53" t="s">
        <v>21</v>
      </c>
      <c r="AD5" s="54"/>
      <c r="AE5" s="55"/>
      <c r="AF5" s="56"/>
      <c r="AG5" s="57"/>
      <c r="AH5" s="58" t="s">
        <v>22</v>
      </c>
      <c r="AI5" s="54" t="s">
        <v>23</v>
      </c>
      <c r="AJ5" s="54" t="s">
        <v>24</v>
      </c>
      <c r="AK5" s="54" t="s">
        <v>25</v>
      </c>
      <c r="AL5" s="59" t="s">
        <v>26</v>
      </c>
      <c r="AM5" s="60" t="s">
        <v>27</v>
      </c>
      <c r="AN5" s="61"/>
      <c r="AO5" s="11" t="s">
        <v>28</v>
      </c>
      <c r="AP5" s="44" t="s">
        <v>15</v>
      </c>
      <c r="AQ5" s="45"/>
      <c r="AR5" s="62" t="s">
        <v>29</v>
      </c>
      <c r="AS5" s="46"/>
      <c r="AT5" s="9" t="s">
        <v>30</v>
      </c>
    </row>
    <row r="6" spans="1:46" ht="15" thickBot="1" x14ac:dyDescent="0.35">
      <c r="A6" s="63">
        <v>44835</v>
      </c>
      <c r="B6" s="64" t="s">
        <v>33</v>
      </c>
      <c r="C6" s="65" t="s">
        <v>34</v>
      </c>
      <c r="D6" s="66">
        <v>0</v>
      </c>
      <c r="E6" s="67">
        <v>6.828703703703704E-3</v>
      </c>
      <c r="F6" s="68">
        <v>2</v>
      </c>
      <c r="G6" s="69">
        <v>7.0601851851851841E-3</v>
      </c>
      <c r="H6" s="67">
        <v>1.4849537037037036E-2</v>
      </c>
      <c r="I6" s="68">
        <v>2</v>
      </c>
      <c r="J6" s="69">
        <v>1.5601851851851851E-2</v>
      </c>
      <c r="K6" s="67">
        <v>2.2766203703703702E-2</v>
      </c>
      <c r="L6" s="68">
        <v>0</v>
      </c>
      <c r="M6" s="69">
        <v>2.3715277777777776E-2</v>
      </c>
      <c r="N6" s="67">
        <v>3.0972222222222224E-2</v>
      </c>
      <c r="O6" s="68">
        <v>3</v>
      </c>
      <c r="P6" s="69">
        <v>3.1643518518518522E-2</v>
      </c>
      <c r="Q6" s="70">
        <v>3.8090277777777778E-2</v>
      </c>
      <c r="R6" s="71"/>
      <c r="S6" s="72">
        <f t="shared" ref="S6:S19" si="0">E6-D6</f>
        <v>6.828703703703704E-3</v>
      </c>
      <c r="T6" s="73">
        <f>S6-AC6</f>
        <v>3.8194444444444777E-4</v>
      </c>
      <c r="U6" s="74">
        <f t="shared" ref="U6:U19" si="1">H6-G6</f>
        <v>7.789351851851852E-3</v>
      </c>
      <c r="V6" s="75">
        <f>U6-AC6</f>
        <v>1.3425925925925957E-3</v>
      </c>
      <c r="W6" s="72">
        <f t="shared" ref="W6:W19" si="2">K6-J6</f>
        <v>7.1643518518518506E-3</v>
      </c>
      <c r="X6" s="73">
        <f>W6-AC6</f>
        <v>7.1759259259259432E-4</v>
      </c>
      <c r="Y6" s="74">
        <f t="shared" ref="Y6:Y19" si="3">N6-M6</f>
        <v>7.2569444444444478E-3</v>
      </c>
      <c r="Z6" s="75">
        <f>Y6-AC6</f>
        <v>8.1018518518519156E-4</v>
      </c>
      <c r="AA6" s="72">
        <f t="shared" ref="AA6:AA19" si="4">Q6-P6</f>
        <v>6.4467592592592562E-3</v>
      </c>
      <c r="AB6" s="76">
        <f>AA6-AC6</f>
        <v>0</v>
      </c>
      <c r="AC6" s="77">
        <f>MIN(S6,U6,W6,Y6,AA6)</f>
        <v>6.4467592592592562E-3</v>
      </c>
      <c r="AD6" s="78">
        <f>S6+U6+W6+Y6+AA6</f>
        <v>3.5486111111111107E-2</v>
      </c>
      <c r="AE6" s="79">
        <f>AD6/10</f>
        <v>3.5486111111111109E-3</v>
      </c>
      <c r="AF6" s="80">
        <f>AVERAGE(S6,U6,W6,Y6,AA6)</f>
        <v>7.0972222222222218E-3</v>
      </c>
      <c r="AG6" s="57"/>
      <c r="AH6" s="81">
        <f t="shared" ref="AH6:AH19" si="5">G6-E6</f>
        <v>2.3148148148148008E-4</v>
      </c>
      <c r="AI6" s="82">
        <f t="shared" ref="AI6:AI19" si="6">J6-H6</f>
        <v>7.5231481481481503E-4</v>
      </c>
      <c r="AJ6" s="82">
        <f t="shared" ref="AJ6:AJ19" si="7">M6-K6</f>
        <v>9.490740740740744E-4</v>
      </c>
      <c r="AK6" s="82">
        <f t="shared" ref="AK6:AK19" si="8">P6-N6</f>
        <v>6.7129629629629831E-4</v>
      </c>
      <c r="AL6" s="78">
        <f>AH6+AI6+AJ6+AK6</f>
        <v>2.6041666666666678E-3</v>
      </c>
      <c r="AM6" s="80">
        <f>AVERAGE(AH6:AK6)</f>
        <v>6.5104166666666696E-4</v>
      </c>
      <c r="AN6" s="83"/>
      <c r="AO6" s="84">
        <f t="shared" ref="AO6:AO19" si="9">Q6-D6</f>
        <v>3.8090277777777778E-2</v>
      </c>
      <c r="AP6" s="85">
        <f t="shared" ref="AP6:AP19" si="10">F6+I6+L6+O6</f>
        <v>7</v>
      </c>
      <c r="AQ6" s="86">
        <f>AP6*"0:01:00"</f>
        <v>4.8611111111111112E-3</v>
      </c>
      <c r="AR6" s="87">
        <f>(AQ6+AO6)</f>
        <v>4.2951388888888886E-2</v>
      </c>
      <c r="AS6" s="46"/>
      <c r="AT6" s="15">
        <f t="shared" ref="AT6:AT19" si="11">AD6+AL6</f>
        <v>3.8090277777777778E-2</v>
      </c>
    </row>
    <row r="7" spans="1:46" ht="15" thickBot="1" x14ac:dyDescent="0.35">
      <c r="A7" s="63">
        <v>44835</v>
      </c>
      <c r="B7" s="89" t="s">
        <v>33</v>
      </c>
      <c r="C7" s="90" t="s">
        <v>35</v>
      </c>
      <c r="D7" s="91">
        <v>3.4722222222222224E-4</v>
      </c>
      <c r="E7" s="92">
        <v>6.6435185185185182E-3</v>
      </c>
      <c r="F7" s="93">
        <v>3</v>
      </c>
      <c r="G7" s="94">
        <v>7.3495370370370372E-3</v>
      </c>
      <c r="H7" s="92">
        <v>1.3483796296296298E-2</v>
      </c>
      <c r="I7" s="93">
        <v>3</v>
      </c>
      <c r="J7" s="94">
        <v>1.4247685185185184E-2</v>
      </c>
      <c r="K7" s="92">
        <v>2.0625000000000001E-2</v>
      </c>
      <c r="L7" s="93">
        <v>2</v>
      </c>
      <c r="M7" s="94">
        <v>2.1307870370370369E-2</v>
      </c>
      <c r="N7" s="92">
        <v>2.7708333333333331E-2</v>
      </c>
      <c r="O7" s="93">
        <v>1</v>
      </c>
      <c r="P7" s="94">
        <v>2.8344907407407412E-2</v>
      </c>
      <c r="Q7" s="95">
        <v>3.4652777777777775E-2</v>
      </c>
      <c r="R7" s="96"/>
      <c r="S7" s="97">
        <f t="shared" si="0"/>
        <v>6.2962962962962964E-3</v>
      </c>
      <c r="T7" s="98">
        <f>S7-AC7</f>
        <v>1.6203703703703606E-4</v>
      </c>
      <c r="U7" s="99">
        <f t="shared" si="1"/>
        <v>6.1342592592592603E-3</v>
      </c>
      <c r="V7" s="100">
        <f>U7-AC7</f>
        <v>0</v>
      </c>
      <c r="W7" s="97">
        <f t="shared" si="2"/>
        <v>6.3773148148148166E-3</v>
      </c>
      <c r="X7" s="98">
        <f>W7-AC7</f>
        <v>2.4305555555555625E-4</v>
      </c>
      <c r="Y7" s="99">
        <f t="shared" si="3"/>
        <v>6.400462962962962E-3</v>
      </c>
      <c r="Z7" s="100">
        <f>Y7-AC7</f>
        <v>2.6620370370370166E-4</v>
      </c>
      <c r="AA7" s="97">
        <f t="shared" si="4"/>
        <v>6.307870370370363E-3</v>
      </c>
      <c r="AB7" s="101">
        <f>AA7-AC7</f>
        <v>1.7361111111110269E-4</v>
      </c>
      <c r="AC7" s="77">
        <f t="shared" ref="AC7:AC19" si="12">MIN(S7,U7,W7,Y7,AA7)</f>
        <v>6.1342592592592603E-3</v>
      </c>
      <c r="AD7" s="102">
        <f>S7+U7+W7+Y7+AA7</f>
        <v>3.1516203703703699E-2</v>
      </c>
      <c r="AE7" s="103">
        <f>AD7/10</f>
        <v>3.1516203703703697E-3</v>
      </c>
      <c r="AF7" s="104">
        <f>AVERAGE(S7,U7,W7,Y7,AA7)</f>
        <v>6.3032407407407395E-3</v>
      </c>
      <c r="AG7" s="57"/>
      <c r="AH7" s="105">
        <f t="shared" si="5"/>
        <v>7.0601851851851902E-4</v>
      </c>
      <c r="AI7" s="106">
        <f t="shared" si="6"/>
        <v>7.6388888888888687E-4</v>
      </c>
      <c r="AJ7" s="106">
        <f t="shared" si="7"/>
        <v>6.8287037037036841E-4</v>
      </c>
      <c r="AK7" s="106">
        <f t="shared" si="8"/>
        <v>6.3657407407408106E-4</v>
      </c>
      <c r="AL7" s="102">
        <f t="shared" ref="AL7" si="13">AH7+AI7+AJ7+AK7</f>
        <v>2.7893518518518554E-3</v>
      </c>
      <c r="AM7" s="104">
        <f t="shared" ref="AM7:AM19" si="14">AVERAGE(AH7:AK7)</f>
        <v>6.9733796296296384E-4</v>
      </c>
      <c r="AN7" s="107"/>
      <c r="AO7" s="108">
        <f t="shared" si="9"/>
        <v>3.4305555555555554E-2</v>
      </c>
      <c r="AP7" s="109">
        <f t="shared" si="10"/>
        <v>9</v>
      </c>
      <c r="AQ7" s="110">
        <f t="shared" ref="AQ7:AQ19" si="15">AP7*"0:01:00"</f>
        <v>6.2500000000000003E-3</v>
      </c>
      <c r="AR7" s="111">
        <f t="shared" ref="AR7:AR19" si="16">(AQ7+AO7)</f>
        <v>4.0555555555555553E-2</v>
      </c>
      <c r="AS7" s="46"/>
      <c r="AT7" s="15">
        <f t="shared" si="11"/>
        <v>3.4305555555555554E-2</v>
      </c>
    </row>
    <row r="8" spans="1:46" ht="15" thickBot="1" x14ac:dyDescent="0.35">
      <c r="A8" s="63">
        <v>44835</v>
      </c>
      <c r="B8" s="89" t="s">
        <v>31</v>
      </c>
      <c r="C8" s="90" t="s">
        <v>41</v>
      </c>
      <c r="D8" s="91">
        <v>6.9444444444444447E-4</v>
      </c>
      <c r="E8" s="92">
        <v>5.1041666666666666E-3</v>
      </c>
      <c r="F8" s="93">
        <v>2</v>
      </c>
      <c r="G8" s="94">
        <v>5.8101851851851856E-3</v>
      </c>
      <c r="H8" s="92">
        <v>1.0416666666666666E-2</v>
      </c>
      <c r="I8" s="93">
        <v>3</v>
      </c>
      <c r="J8" s="94">
        <v>1.1157407407407408E-2</v>
      </c>
      <c r="K8" s="92">
        <v>1.6030092592592592E-2</v>
      </c>
      <c r="L8" s="93">
        <v>3</v>
      </c>
      <c r="M8" s="94">
        <v>1.6782407407407409E-2</v>
      </c>
      <c r="N8" s="92">
        <v>2.1956018518518517E-2</v>
      </c>
      <c r="O8" s="93">
        <v>4</v>
      </c>
      <c r="P8" s="94">
        <v>2.2731481481481481E-2</v>
      </c>
      <c r="Q8" s="112">
        <v>2.7546296296296294E-2</v>
      </c>
      <c r="R8" s="96"/>
      <c r="S8" s="97">
        <f t="shared" si="0"/>
        <v>4.409722222222222E-3</v>
      </c>
      <c r="T8" s="98">
        <f t="shared" ref="T8:T19" si="17">S8-AC8</f>
        <v>0</v>
      </c>
      <c r="U8" s="99">
        <f t="shared" si="1"/>
        <v>4.6064814814814805E-3</v>
      </c>
      <c r="V8" s="100">
        <f t="shared" ref="V8:V19" si="18">U8-AC8</f>
        <v>1.967592592592585E-4</v>
      </c>
      <c r="W8" s="97">
        <f t="shared" si="2"/>
        <v>4.8726851851851848E-3</v>
      </c>
      <c r="X8" s="98">
        <f t="shared" ref="X8:X19" si="19">W8-AC8</f>
        <v>4.6296296296296276E-4</v>
      </c>
      <c r="Y8" s="99">
        <f t="shared" si="3"/>
        <v>5.173611111111108E-3</v>
      </c>
      <c r="Z8" s="100">
        <f t="shared" ref="Z8:Z19" si="20">Y8-AC8</f>
        <v>7.63888888888886E-4</v>
      </c>
      <c r="AA8" s="97">
        <f t="shared" si="4"/>
        <v>4.8148148148148134E-3</v>
      </c>
      <c r="AB8" s="101">
        <f t="shared" ref="AB8:AB19" si="21">AA8-AC8</f>
        <v>4.0509259259259144E-4</v>
      </c>
      <c r="AC8" s="77">
        <f t="shared" si="12"/>
        <v>4.409722222222222E-3</v>
      </c>
      <c r="AD8" s="102">
        <f>S8+U8+W8+Y8+AA8</f>
        <v>2.387731481481481E-2</v>
      </c>
      <c r="AE8" s="103">
        <f t="shared" ref="AE8:AE19" si="22">AD8/7.5</f>
        <v>3.1836419753086412E-3</v>
      </c>
      <c r="AF8" s="104">
        <f t="shared" ref="AF8:AF19" si="23">AVERAGE(S8,U8,W8,Y8,AA8)</f>
        <v>4.7754629629629623E-3</v>
      </c>
      <c r="AG8" s="57"/>
      <c r="AH8" s="105">
        <f t="shared" si="5"/>
        <v>7.0601851851851902E-4</v>
      </c>
      <c r="AI8" s="106">
        <f t="shared" si="6"/>
        <v>7.4074074074074146E-4</v>
      </c>
      <c r="AJ8" s="106">
        <f t="shared" si="7"/>
        <v>7.5231481481481677E-4</v>
      </c>
      <c r="AK8" s="106">
        <f t="shared" si="8"/>
        <v>7.7546296296296391E-4</v>
      </c>
      <c r="AL8" s="102">
        <f>AH8+AI8+AJ8+AK8</f>
        <v>2.9745370370370412E-3</v>
      </c>
      <c r="AM8" s="104">
        <f t="shared" si="14"/>
        <v>7.4363425925926029E-4</v>
      </c>
      <c r="AN8" s="107"/>
      <c r="AO8" s="108">
        <f t="shared" si="9"/>
        <v>2.6851851851851849E-2</v>
      </c>
      <c r="AP8" s="109">
        <f t="shared" si="10"/>
        <v>12</v>
      </c>
      <c r="AQ8" s="110">
        <f t="shared" si="15"/>
        <v>8.3333333333333332E-3</v>
      </c>
      <c r="AR8" s="111">
        <f t="shared" si="16"/>
        <v>3.518518518518518E-2</v>
      </c>
      <c r="AS8" s="46"/>
      <c r="AT8" s="15">
        <f t="shared" si="11"/>
        <v>2.6851851851851849E-2</v>
      </c>
    </row>
    <row r="9" spans="1:46" ht="15" thickBot="1" x14ac:dyDescent="0.35">
      <c r="A9" s="63">
        <v>44835</v>
      </c>
      <c r="B9" s="89" t="s">
        <v>31</v>
      </c>
      <c r="C9" s="90" t="s">
        <v>40</v>
      </c>
      <c r="D9" s="91">
        <v>1.0416666666666667E-3</v>
      </c>
      <c r="E9" s="92">
        <v>6.5740740740740733E-3</v>
      </c>
      <c r="F9" s="93">
        <v>2</v>
      </c>
      <c r="G9" s="94">
        <v>7.3148148148148148E-3</v>
      </c>
      <c r="H9" s="92">
        <v>1.3090277777777779E-2</v>
      </c>
      <c r="I9" s="93">
        <v>4</v>
      </c>
      <c r="J9" s="94">
        <v>1.3900462962962962E-2</v>
      </c>
      <c r="K9" s="92">
        <v>1.996527777777778E-2</v>
      </c>
      <c r="L9" s="93">
        <v>2</v>
      </c>
      <c r="M9" s="94">
        <v>2.0729166666666667E-2</v>
      </c>
      <c r="N9" s="92">
        <v>2.6724537037037036E-2</v>
      </c>
      <c r="O9" s="93">
        <v>1</v>
      </c>
      <c r="P9" s="94">
        <v>2.7546296296296294E-2</v>
      </c>
      <c r="Q9" s="95">
        <v>3.3136574074074075E-2</v>
      </c>
      <c r="R9" s="96"/>
      <c r="S9" s="97">
        <f t="shared" si="0"/>
        <v>5.5324074074074069E-3</v>
      </c>
      <c r="T9" s="98">
        <f t="shared" si="17"/>
        <v>0</v>
      </c>
      <c r="U9" s="99">
        <f t="shared" si="1"/>
        <v>5.775462962962964E-3</v>
      </c>
      <c r="V9" s="100">
        <f t="shared" si="18"/>
        <v>2.4305555555555712E-4</v>
      </c>
      <c r="W9" s="97">
        <f t="shared" si="2"/>
        <v>6.064814814814818E-3</v>
      </c>
      <c r="X9" s="98">
        <f t="shared" si="19"/>
        <v>5.3240740740741112E-4</v>
      </c>
      <c r="Y9" s="99">
        <f t="shared" si="3"/>
        <v>5.9953703703703697E-3</v>
      </c>
      <c r="Z9" s="100">
        <f t="shared" si="20"/>
        <v>4.6296296296296276E-4</v>
      </c>
      <c r="AA9" s="97">
        <f t="shared" si="4"/>
        <v>5.5902777777777808E-3</v>
      </c>
      <c r="AB9" s="101">
        <f t="shared" si="21"/>
        <v>5.7870370370373923E-5</v>
      </c>
      <c r="AC9" s="77">
        <f t="shared" si="12"/>
        <v>5.5324074074074069E-3</v>
      </c>
      <c r="AD9" s="102">
        <f>S9+U9+W9+Y9+AA9</f>
        <v>2.8958333333333339E-2</v>
      </c>
      <c r="AE9" s="103">
        <f t="shared" si="22"/>
        <v>3.861111111111112E-3</v>
      </c>
      <c r="AF9" s="104">
        <f t="shared" si="23"/>
        <v>5.7916666666666681E-3</v>
      </c>
      <c r="AG9" s="57"/>
      <c r="AH9" s="105">
        <f t="shared" si="5"/>
        <v>7.4074074074074146E-4</v>
      </c>
      <c r="AI9" s="106">
        <f t="shared" si="6"/>
        <v>8.1018518518518289E-4</v>
      </c>
      <c r="AJ9" s="106">
        <f t="shared" si="7"/>
        <v>7.6388888888888687E-4</v>
      </c>
      <c r="AK9" s="106">
        <f t="shared" si="8"/>
        <v>8.2175925925925819E-4</v>
      </c>
      <c r="AL9" s="102">
        <f>AH9+AI9+AJ9+AK9</f>
        <v>3.1365740740740694E-3</v>
      </c>
      <c r="AM9" s="104">
        <f t="shared" si="14"/>
        <v>7.8414351851851735E-4</v>
      </c>
      <c r="AN9" s="107"/>
      <c r="AO9" s="108">
        <f t="shared" si="9"/>
        <v>3.2094907407407405E-2</v>
      </c>
      <c r="AP9" s="109">
        <f t="shared" si="10"/>
        <v>9</v>
      </c>
      <c r="AQ9" s="110">
        <f t="shared" si="15"/>
        <v>6.2500000000000003E-3</v>
      </c>
      <c r="AR9" s="111">
        <f t="shared" si="16"/>
        <v>3.8344907407407404E-2</v>
      </c>
      <c r="AS9" s="46"/>
      <c r="AT9" s="15">
        <f t="shared" si="11"/>
        <v>3.2094907407407405E-2</v>
      </c>
    </row>
    <row r="10" spans="1:46" ht="15" thickBot="1" x14ac:dyDescent="0.35">
      <c r="A10" s="63">
        <v>44835</v>
      </c>
      <c r="B10" s="89" t="s">
        <v>31</v>
      </c>
      <c r="C10" s="90" t="s">
        <v>39</v>
      </c>
      <c r="D10" s="91">
        <v>1.3888888888888889E-3</v>
      </c>
      <c r="E10" s="92">
        <v>8.2638888888888883E-3</v>
      </c>
      <c r="F10" s="93">
        <v>1</v>
      </c>
      <c r="G10" s="94">
        <v>8.9930555555555545E-3</v>
      </c>
      <c r="H10" s="92">
        <v>1.6261574074074074E-2</v>
      </c>
      <c r="I10" s="93">
        <v>1</v>
      </c>
      <c r="J10" s="94">
        <v>1.6932870370370369E-2</v>
      </c>
      <c r="K10" s="92"/>
      <c r="L10" s="93"/>
      <c r="M10" s="94"/>
      <c r="N10" s="92"/>
      <c r="O10" s="93"/>
      <c r="P10" s="94"/>
      <c r="Q10" s="95">
        <v>1.6932870370370369E-2</v>
      </c>
      <c r="R10" s="96"/>
      <c r="S10" s="97">
        <f t="shared" si="0"/>
        <v>6.8749999999999992E-3</v>
      </c>
      <c r="T10" s="98">
        <f t="shared" si="17"/>
        <v>0</v>
      </c>
      <c r="U10" s="99">
        <f t="shared" si="1"/>
        <v>7.2685185185185196E-3</v>
      </c>
      <c r="V10" s="100">
        <f t="shared" si="18"/>
        <v>3.9351851851852047E-4</v>
      </c>
      <c r="W10" s="97">
        <f t="shared" si="2"/>
        <v>-1.6932870370370369E-2</v>
      </c>
      <c r="X10" s="98">
        <f t="shared" si="19"/>
        <v>-2.3807870370370368E-2</v>
      </c>
      <c r="Y10" s="99">
        <f t="shared" si="3"/>
        <v>0</v>
      </c>
      <c r="Z10" s="100">
        <f t="shared" si="20"/>
        <v>-6.8749999999999992E-3</v>
      </c>
      <c r="AA10" s="97">
        <f t="shared" si="4"/>
        <v>1.6932870370370369E-2</v>
      </c>
      <c r="AB10" s="101">
        <f>AA10-AC10</f>
        <v>1.005787037037037E-2</v>
      </c>
      <c r="AC10" s="77">
        <f>MIN(S10,U10)</f>
        <v>6.8749999999999992E-3</v>
      </c>
      <c r="AD10" s="102">
        <f>S10+U10</f>
        <v>1.4143518518518519E-2</v>
      </c>
      <c r="AE10" s="103">
        <f>AD10/3</f>
        <v>4.714506172839506E-3</v>
      </c>
      <c r="AF10" s="104">
        <f>AVERAGE(S10,U10)</f>
        <v>7.0717592592592594E-3</v>
      </c>
      <c r="AG10" s="57"/>
      <c r="AH10" s="105">
        <f t="shared" si="5"/>
        <v>7.2916666666666616E-4</v>
      </c>
      <c r="AI10" s="106">
        <f t="shared" si="6"/>
        <v>6.7129629629629484E-4</v>
      </c>
      <c r="AJ10" s="106">
        <f t="shared" si="7"/>
        <v>0</v>
      </c>
      <c r="AK10" s="106">
        <f t="shared" si="8"/>
        <v>0</v>
      </c>
      <c r="AL10" s="102">
        <f>AH10+AI10+AJ10+AK10</f>
        <v>1.400462962962961E-3</v>
      </c>
      <c r="AM10" s="104">
        <f>AVERAGE(AH10:AI10)</f>
        <v>7.002314814814805E-4</v>
      </c>
      <c r="AN10" s="107"/>
      <c r="AO10" s="108">
        <f t="shared" si="9"/>
        <v>1.554398148148148E-2</v>
      </c>
      <c r="AP10" s="109">
        <f t="shared" si="10"/>
        <v>2</v>
      </c>
      <c r="AQ10" s="110">
        <f t="shared" si="15"/>
        <v>1.3888888888888889E-3</v>
      </c>
      <c r="AR10" s="111">
        <f>(AQ10+AO10)</f>
        <v>1.6932870370370369E-2</v>
      </c>
      <c r="AS10" s="46"/>
      <c r="AT10" s="15">
        <f t="shared" si="11"/>
        <v>1.554398148148148E-2</v>
      </c>
    </row>
    <row r="11" spans="1:46" ht="15" thickBot="1" x14ac:dyDescent="0.35">
      <c r="A11" s="63">
        <v>44835</v>
      </c>
      <c r="B11" s="89" t="s">
        <v>31</v>
      </c>
      <c r="C11" s="90" t="s">
        <v>38</v>
      </c>
      <c r="D11" s="91">
        <v>1.736111111111111E-3</v>
      </c>
      <c r="E11" s="92">
        <v>7.3495370370370372E-3</v>
      </c>
      <c r="F11" s="93">
        <v>1</v>
      </c>
      <c r="G11" s="94">
        <v>8.0092592592592594E-3</v>
      </c>
      <c r="H11" s="92">
        <v>1.3518518518518518E-2</v>
      </c>
      <c r="I11" s="93">
        <v>0</v>
      </c>
      <c r="J11" s="94">
        <v>1.4039351851851851E-2</v>
      </c>
      <c r="K11" s="92"/>
      <c r="L11" s="93"/>
      <c r="M11" s="94"/>
      <c r="N11" s="92"/>
      <c r="O11" s="93"/>
      <c r="P11" s="94"/>
      <c r="Q11" s="112">
        <v>1.4039351851851851E-2</v>
      </c>
      <c r="R11" s="96"/>
      <c r="S11" s="97">
        <f t="shared" si="0"/>
        <v>5.6134259259259262E-3</v>
      </c>
      <c r="T11" s="98">
        <f t="shared" si="17"/>
        <v>1.0416666666666734E-4</v>
      </c>
      <c r="U11" s="99">
        <f t="shared" si="1"/>
        <v>5.5092592592592589E-3</v>
      </c>
      <c r="V11" s="100">
        <f t="shared" si="18"/>
        <v>0</v>
      </c>
      <c r="W11" s="97">
        <f t="shared" si="2"/>
        <v>-1.4039351851851851E-2</v>
      </c>
      <c r="X11" s="98">
        <f t="shared" si="19"/>
        <v>-1.954861111111111E-2</v>
      </c>
      <c r="Y11" s="99">
        <f t="shared" si="3"/>
        <v>0</v>
      </c>
      <c r="Z11" s="100">
        <f t="shared" si="20"/>
        <v>-5.5092592592592589E-3</v>
      </c>
      <c r="AA11" s="97">
        <f t="shared" si="4"/>
        <v>1.4039351851851851E-2</v>
      </c>
      <c r="AB11" s="101">
        <f t="shared" si="21"/>
        <v>8.5300925925925926E-3</v>
      </c>
      <c r="AC11" s="77">
        <f>MIN(S11,U11)</f>
        <v>5.5092592592592589E-3</v>
      </c>
      <c r="AD11" s="102">
        <f t="shared" ref="AD10:AD19" si="24">S11+U11+W11+Y11+AA11</f>
        <v>1.1122685185185185E-2</v>
      </c>
      <c r="AE11" s="103">
        <f>AD11/3</f>
        <v>3.7075617283950616E-3</v>
      </c>
      <c r="AF11" s="104">
        <f>AVERAGE(S11,U11)</f>
        <v>5.5613425925925926E-3</v>
      </c>
      <c r="AG11" s="57"/>
      <c r="AH11" s="105">
        <f t="shared" si="5"/>
        <v>6.5972222222222213E-4</v>
      </c>
      <c r="AI11" s="106">
        <f t="shared" si="6"/>
        <v>5.2083333333333322E-4</v>
      </c>
      <c r="AJ11" s="106">
        <f t="shared" si="7"/>
        <v>0</v>
      </c>
      <c r="AK11" s="106">
        <f t="shared" si="8"/>
        <v>0</v>
      </c>
      <c r="AL11" s="102">
        <f>AH11+AI11+AJ11+AK11</f>
        <v>1.1805555555555554E-3</v>
      </c>
      <c r="AM11" s="104">
        <f>AVERAGE(AH11:AI11)</f>
        <v>5.9027777777777768E-4</v>
      </c>
      <c r="AN11" s="107"/>
      <c r="AO11" s="108">
        <f t="shared" si="9"/>
        <v>1.230324074074074E-2</v>
      </c>
      <c r="AP11" s="109">
        <f t="shared" si="10"/>
        <v>1</v>
      </c>
      <c r="AQ11" s="110">
        <f t="shared" si="15"/>
        <v>6.9444444444444447E-4</v>
      </c>
      <c r="AR11" s="111">
        <f t="shared" si="16"/>
        <v>1.2997685185185183E-2</v>
      </c>
      <c r="AS11" s="46"/>
      <c r="AT11" s="15">
        <f t="shared" si="11"/>
        <v>1.230324074074074E-2</v>
      </c>
    </row>
    <row r="12" spans="1:46" ht="15" thickBot="1" x14ac:dyDescent="0.35">
      <c r="A12" s="63">
        <v>44835</v>
      </c>
      <c r="B12" s="89" t="s">
        <v>31</v>
      </c>
      <c r="C12" s="90" t="s">
        <v>37</v>
      </c>
      <c r="D12" s="91">
        <v>2.0833333333333333E-3</v>
      </c>
      <c r="E12" s="92">
        <v>9.432870370370371E-3</v>
      </c>
      <c r="F12" s="93">
        <v>1</v>
      </c>
      <c r="G12" s="94">
        <v>1.0243055555555556E-2</v>
      </c>
      <c r="H12" s="92">
        <v>1.8148148148148146E-2</v>
      </c>
      <c r="I12" s="93">
        <v>2</v>
      </c>
      <c r="J12" s="94">
        <v>1.8738425925925926E-2</v>
      </c>
      <c r="K12" s="92"/>
      <c r="L12" s="93"/>
      <c r="M12" s="94"/>
      <c r="N12" s="92"/>
      <c r="O12" s="93"/>
      <c r="P12" s="94"/>
      <c r="Q12" s="95">
        <v>1.8738425925925926E-2</v>
      </c>
      <c r="R12" s="96"/>
      <c r="S12" s="97">
        <f t="shared" si="0"/>
        <v>7.3495370370370381E-3</v>
      </c>
      <c r="T12" s="98">
        <f t="shared" si="17"/>
        <v>0</v>
      </c>
      <c r="U12" s="99">
        <f t="shared" si="1"/>
        <v>7.9050925925925903E-3</v>
      </c>
      <c r="V12" s="100">
        <f t="shared" si="18"/>
        <v>5.5555555555555219E-4</v>
      </c>
      <c r="W12" s="97">
        <f t="shared" si="2"/>
        <v>-1.8738425925925926E-2</v>
      </c>
      <c r="X12" s="98">
        <f t="shared" si="19"/>
        <v>-2.6087962962962966E-2</v>
      </c>
      <c r="Y12" s="99">
        <f t="shared" si="3"/>
        <v>0</v>
      </c>
      <c r="Z12" s="100">
        <f t="shared" si="20"/>
        <v>-7.3495370370370381E-3</v>
      </c>
      <c r="AA12" s="97">
        <f t="shared" si="4"/>
        <v>1.8738425925925926E-2</v>
      </c>
      <c r="AB12" s="101">
        <f t="shared" si="21"/>
        <v>1.1388888888888888E-2</v>
      </c>
      <c r="AC12" s="77">
        <f>MIN(S12,U12)</f>
        <v>7.3495370370370381E-3</v>
      </c>
      <c r="AD12" s="102">
        <f t="shared" si="24"/>
        <v>1.5254629629629628E-2</v>
      </c>
      <c r="AE12" s="103">
        <f>AD12/3</f>
        <v>5.0848765432098758E-3</v>
      </c>
      <c r="AF12" s="104">
        <f>AVERAGE(S12,U12)</f>
        <v>7.6273148148148142E-3</v>
      </c>
      <c r="AG12" s="57"/>
      <c r="AH12" s="105">
        <f t="shared" si="5"/>
        <v>8.1018518518518462E-4</v>
      </c>
      <c r="AI12" s="106">
        <f t="shared" si="6"/>
        <v>5.9027777777777984E-4</v>
      </c>
      <c r="AJ12" s="106">
        <f t="shared" si="7"/>
        <v>0</v>
      </c>
      <c r="AK12" s="106">
        <f t="shared" si="8"/>
        <v>0</v>
      </c>
      <c r="AL12" s="102">
        <f>AH12+AI12+AJ12+AK12</f>
        <v>1.4004629629629645E-3</v>
      </c>
      <c r="AM12" s="104">
        <f>AVERAGE(AH12:AI12)</f>
        <v>7.0023148148148223E-4</v>
      </c>
      <c r="AN12" s="107"/>
      <c r="AO12" s="108">
        <f t="shared" si="9"/>
        <v>1.6655092592592593E-2</v>
      </c>
      <c r="AP12" s="109">
        <f t="shared" si="10"/>
        <v>3</v>
      </c>
      <c r="AQ12" s="110">
        <f t="shared" si="15"/>
        <v>2.0833333333333333E-3</v>
      </c>
      <c r="AR12" s="111">
        <f t="shared" si="16"/>
        <v>1.8738425925925926E-2</v>
      </c>
      <c r="AS12" s="46"/>
      <c r="AT12" s="15">
        <f t="shared" si="11"/>
        <v>1.6655092592592593E-2</v>
      </c>
    </row>
    <row r="13" spans="1:46" x14ac:dyDescent="0.3">
      <c r="A13" s="63">
        <v>44835</v>
      </c>
      <c r="B13" s="89" t="s">
        <v>31</v>
      </c>
      <c r="C13" s="90" t="s">
        <v>36</v>
      </c>
      <c r="D13" s="91">
        <v>2.4305555555555556E-3</v>
      </c>
      <c r="E13" s="92">
        <v>7.8703703703703713E-3</v>
      </c>
      <c r="F13" s="93">
        <v>1</v>
      </c>
      <c r="G13" s="94">
        <v>8.5069444444444437E-3</v>
      </c>
      <c r="H13" s="92">
        <v>1.3495370370370371E-2</v>
      </c>
      <c r="I13" s="93">
        <v>1</v>
      </c>
      <c r="J13" s="94">
        <v>1.4016203703703704E-2</v>
      </c>
      <c r="K13" s="92"/>
      <c r="L13" s="93"/>
      <c r="M13" s="94"/>
      <c r="N13" s="92"/>
      <c r="O13" s="93"/>
      <c r="P13" s="94"/>
      <c r="Q13" s="95">
        <v>1.4016203703703704E-2</v>
      </c>
      <c r="R13" s="96"/>
      <c r="S13" s="97">
        <f t="shared" si="0"/>
        <v>5.4398148148148157E-3</v>
      </c>
      <c r="T13" s="98">
        <f t="shared" si="17"/>
        <v>4.5138888888888833E-4</v>
      </c>
      <c r="U13" s="99">
        <f t="shared" si="1"/>
        <v>4.9884259259259274E-3</v>
      </c>
      <c r="V13" s="100">
        <f t="shared" si="18"/>
        <v>0</v>
      </c>
      <c r="W13" s="97">
        <f t="shared" si="2"/>
        <v>-1.4016203703703704E-2</v>
      </c>
      <c r="X13" s="98">
        <f t="shared" si="19"/>
        <v>-1.9004629629629632E-2</v>
      </c>
      <c r="Y13" s="99">
        <f t="shared" si="3"/>
        <v>0</v>
      </c>
      <c r="Z13" s="100">
        <f t="shared" si="20"/>
        <v>-4.9884259259259274E-3</v>
      </c>
      <c r="AA13" s="97">
        <f t="shared" si="4"/>
        <v>1.4016203703703704E-2</v>
      </c>
      <c r="AB13" s="101">
        <f t="shared" si="21"/>
        <v>9.0277777777777769E-3</v>
      </c>
      <c r="AC13" s="77">
        <f>MIN(S13,U13)</f>
        <v>4.9884259259259274E-3</v>
      </c>
      <c r="AD13" s="102">
        <f t="shared" si="24"/>
        <v>1.0428240740740743E-2</v>
      </c>
      <c r="AE13" s="103">
        <f>AD13/3</f>
        <v>3.476080246913581E-3</v>
      </c>
      <c r="AF13" s="104">
        <f>AVERAGE(S13,U13)</f>
        <v>5.2141203703703716E-3</v>
      </c>
      <c r="AG13" s="57"/>
      <c r="AH13" s="105">
        <f t="shared" si="5"/>
        <v>6.3657407407407239E-4</v>
      </c>
      <c r="AI13" s="106">
        <f t="shared" si="6"/>
        <v>5.2083333333333322E-4</v>
      </c>
      <c r="AJ13" s="106">
        <f t="shared" si="7"/>
        <v>0</v>
      </c>
      <c r="AK13" s="106">
        <f t="shared" si="8"/>
        <v>0</v>
      </c>
      <c r="AL13" s="102">
        <f t="shared" ref="AL13:AL19" si="25">AH13+AI13+AJ13+AK13</f>
        <v>1.1574074074074056E-3</v>
      </c>
      <c r="AM13" s="104">
        <f>AVERAGE(AH13:AI13)</f>
        <v>5.787037037037028E-4</v>
      </c>
      <c r="AN13" s="107"/>
      <c r="AO13" s="108">
        <f t="shared" si="9"/>
        <v>1.1585648148148149E-2</v>
      </c>
      <c r="AP13" s="109">
        <f t="shared" si="10"/>
        <v>2</v>
      </c>
      <c r="AQ13" s="110">
        <f t="shared" si="15"/>
        <v>1.3888888888888889E-3</v>
      </c>
      <c r="AR13" s="111">
        <f t="shared" si="16"/>
        <v>1.2974537037037038E-2</v>
      </c>
      <c r="AS13" s="46"/>
      <c r="AT13" s="15">
        <f t="shared" si="11"/>
        <v>1.1585648148148149E-2</v>
      </c>
    </row>
    <row r="14" spans="1:46" x14ac:dyDescent="0.3">
      <c r="A14" s="88"/>
      <c r="B14" s="89"/>
      <c r="C14" s="90"/>
      <c r="D14" s="91"/>
      <c r="E14" s="92"/>
      <c r="F14" s="93"/>
      <c r="G14" s="94"/>
      <c r="H14" s="92"/>
      <c r="I14" s="93"/>
      <c r="J14" s="94"/>
      <c r="K14" s="92"/>
      <c r="L14" s="93"/>
      <c r="M14" s="94"/>
      <c r="N14" s="92"/>
      <c r="O14" s="93"/>
      <c r="P14" s="94"/>
      <c r="Q14" s="95"/>
      <c r="R14" s="96"/>
      <c r="S14" s="97">
        <f t="shared" si="0"/>
        <v>0</v>
      </c>
      <c r="T14" s="98">
        <f t="shared" si="17"/>
        <v>0</v>
      </c>
      <c r="U14" s="99">
        <f t="shared" si="1"/>
        <v>0</v>
      </c>
      <c r="V14" s="100">
        <f t="shared" si="18"/>
        <v>0</v>
      </c>
      <c r="W14" s="97">
        <f t="shared" si="2"/>
        <v>0</v>
      </c>
      <c r="X14" s="98">
        <f t="shared" si="19"/>
        <v>0</v>
      </c>
      <c r="Y14" s="99">
        <f t="shared" si="3"/>
        <v>0</v>
      </c>
      <c r="Z14" s="100">
        <f t="shared" si="20"/>
        <v>0</v>
      </c>
      <c r="AA14" s="97">
        <f t="shared" si="4"/>
        <v>0</v>
      </c>
      <c r="AB14" s="101">
        <f t="shared" si="21"/>
        <v>0</v>
      </c>
      <c r="AC14" s="77">
        <f t="shared" si="12"/>
        <v>0</v>
      </c>
      <c r="AD14" s="102">
        <f t="shared" si="24"/>
        <v>0</v>
      </c>
      <c r="AE14" s="103">
        <f t="shared" si="22"/>
        <v>0</v>
      </c>
      <c r="AF14" s="104">
        <f t="shared" si="23"/>
        <v>0</v>
      </c>
      <c r="AG14" s="57"/>
      <c r="AH14" s="105">
        <f t="shared" si="5"/>
        <v>0</v>
      </c>
      <c r="AI14" s="106">
        <f t="shared" si="6"/>
        <v>0</v>
      </c>
      <c r="AJ14" s="106">
        <f t="shared" si="7"/>
        <v>0</v>
      </c>
      <c r="AK14" s="106">
        <f t="shared" si="8"/>
        <v>0</v>
      </c>
      <c r="AL14" s="102">
        <f t="shared" si="25"/>
        <v>0</v>
      </c>
      <c r="AM14" s="104">
        <f t="shared" si="14"/>
        <v>0</v>
      </c>
      <c r="AN14" s="107"/>
      <c r="AO14" s="108">
        <f t="shared" si="9"/>
        <v>0</v>
      </c>
      <c r="AP14" s="109">
        <f t="shared" si="10"/>
        <v>0</v>
      </c>
      <c r="AQ14" s="110">
        <f t="shared" si="15"/>
        <v>0</v>
      </c>
      <c r="AR14" s="111">
        <f t="shared" si="16"/>
        <v>0</v>
      </c>
      <c r="AS14" s="46"/>
      <c r="AT14" s="15">
        <f t="shared" si="11"/>
        <v>0</v>
      </c>
    </row>
    <row r="15" spans="1:46" x14ac:dyDescent="0.3">
      <c r="A15" s="88"/>
      <c r="B15" s="89"/>
      <c r="C15" s="90"/>
      <c r="D15" s="91"/>
      <c r="E15" s="92"/>
      <c r="F15" s="93"/>
      <c r="G15" s="94"/>
      <c r="H15" s="92"/>
      <c r="I15" s="93"/>
      <c r="J15" s="94"/>
      <c r="K15" s="92"/>
      <c r="L15" s="93"/>
      <c r="M15" s="94"/>
      <c r="N15" s="92"/>
      <c r="O15" s="93"/>
      <c r="P15" s="94"/>
      <c r="Q15" s="95"/>
      <c r="R15" s="96"/>
      <c r="S15" s="97">
        <f t="shared" si="0"/>
        <v>0</v>
      </c>
      <c r="T15" s="98">
        <f t="shared" si="17"/>
        <v>0</v>
      </c>
      <c r="U15" s="99">
        <f t="shared" si="1"/>
        <v>0</v>
      </c>
      <c r="V15" s="100">
        <f t="shared" si="18"/>
        <v>0</v>
      </c>
      <c r="W15" s="97">
        <f t="shared" si="2"/>
        <v>0</v>
      </c>
      <c r="X15" s="98">
        <f t="shared" si="19"/>
        <v>0</v>
      </c>
      <c r="Y15" s="99">
        <f t="shared" si="3"/>
        <v>0</v>
      </c>
      <c r="Z15" s="100">
        <f t="shared" si="20"/>
        <v>0</v>
      </c>
      <c r="AA15" s="97">
        <f t="shared" si="4"/>
        <v>0</v>
      </c>
      <c r="AB15" s="101">
        <f t="shared" si="21"/>
        <v>0</v>
      </c>
      <c r="AC15" s="77">
        <f t="shared" si="12"/>
        <v>0</v>
      </c>
      <c r="AD15" s="102">
        <f t="shared" si="24"/>
        <v>0</v>
      </c>
      <c r="AE15" s="103">
        <f t="shared" si="22"/>
        <v>0</v>
      </c>
      <c r="AF15" s="104">
        <f t="shared" si="23"/>
        <v>0</v>
      </c>
      <c r="AG15" s="57"/>
      <c r="AH15" s="105">
        <f t="shared" si="5"/>
        <v>0</v>
      </c>
      <c r="AI15" s="106">
        <f t="shared" si="6"/>
        <v>0</v>
      </c>
      <c r="AJ15" s="106">
        <f t="shared" si="7"/>
        <v>0</v>
      </c>
      <c r="AK15" s="106">
        <f t="shared" si="8"/>
        <v>0</v>
      </c>
      <c r="AL15" s="102">
        <f t="shared" si="25"/>
        <v>0</v>
      </c>
      <c r="AM15" s="104">
        <f t="shared" si="14"/>
        <v>0</v>
      </c>
      <c r="AN15" s="107"/>
      <c r="AO15" s="108">
        <f t="shared" si="9"/>
        <v>0</v>
      </c>
      <c r="AP15" s="109">
        <f t="shared" si="10"/>
        <v>0</v>
      </c>
      <c r="AQ15" s="110">
        <f t="shared" si="15"/>
        <v>0</v>
      </c>
      <c r="AR15" s="111">
        <f t="shared" si="16"/>
        <v>0</v>
      </c>
      <c r="AS15" s="46"/>
      <c r="AT15" s="15">
        <f t="shared" si="11"/>
        <v>0</v>
      </c>
    </row>
    <row r="16" spans="1:46" x14ac:dyDescent="0.3">
      <c r="A16" s="88"/>
      <c r="B16" s="89"/>
      <c r="C16" s="90"/>
      <c r="D16" s="91"/>
      <c r="E16" s="92"/>
      <c r="F16" s="93"/>
      <c r="G16" s="94"/>
      <c r="H16" s="92"/>
      <c r="I16" s="93"/>
      <c r="J16" s="94"/>
      <c r="K16" s="92"/>
      <c r="L16" s="93"/>
      <c r="M16" s="94"/>
      <c r="N16" s="92"/>
      <c r="O16" s="93"/>
      <c r="P16" s="94"/>
      <c r="Q16" s="95"/>
      <c r="R16" s="96"/>
      <c r="S16" s="97">
        <f t="shared" si="0"/>
        <v>0</v>
      </c>
      <c r="T16" s="98">
        <f t="shared" si="17"/>
        <v>0</v>
      </c>
      <c r="U16" s="99">
        <f t="shared" si="1"/>
        <v>0</v>
      </c>
      <c r="V16" s="100">
        <f t="shared" si="18"/>
        <v>0</v>
      </c>
      <c r="W16" s="97">
        <f t="shared" si="2"/>
        <v>0</v>
      </c>
      <c r="X16" s="98">
        <f t="shared" si="19"/>
        <v>0</v>
      </c>
      <c r="Y16" s="99">
        <f t="shared" si="3"/>
        <v>0</v>
      </c>
      <c r="Z16" s="100">
        <f t="shared" si="20"/>
        <v>0</v>
      </c>
      <c r="AA16" s="97">
        <f t="shared" si="4"/>
        <v>0</v>
      </c>
      <c r="AB16" s="101">
        <f t="shared" si="21"/>
        <v>0</v>
      </c>
      <c r="AC16" s="77">
        <f t="shared" si="12"/>
        <v>0</v>
      </c>
      <c r="AD16" s="102">
        <f t="shared" si="24"/>
        <v>0</v>
      </c>
      <c r="AE16" s="103">
        <f t="shared" si="22"/>
        <v>0</v>
      </c>
      <c r="AF16" s="104">
        <f t="shared" si="23"/>
        <v>0</v>
      </c>
      <c r="AG16" s="57"/>
      <c r="AH16" s="105">
        <f t="shared" si="5"/>
        <v>0</v>
      </c>
      <c r="AI16" s="106">
        <f t="shared" si="6"/>
        <v>0</v>
      </c>
      <c r="AJ16" s="106">
        <f t="shared" si="7"/>
        <v>0</v>
      </c>
      <c r="AK16" s="106">
        <f t="shared" si="8"/>
        <v>0</v>
      </c>
      <c r="AL16" s="102">
        <f t="shared" si="25"/>
        <v>0</v>
      </c>
      <c r="AM16" s="104">
        <f t="shared" si="14"/>
        <v>0</v>
      </c>
      <c r="AN16" s="107"/>
      <c r="AO16" s="108">
        <f t="shared" si="9"/>
        <v>0</v>
      </c>
      <c r="AP16" s="109">
        <f t="shared" si="10"/>
        <v>0</v>
      </c>
      <c r="AQ16" s="110">
        <f t="shared" si="15"/>
        <v>0</v>
      </c>
      <c r="AR16" s="111">
        <f t="shared" si="16"/>
        <v>0</v>
      </c>
      <c r="AS16" s="46"/>
      <c r="AT16" s="15">
        <f t="shared" si="11"/>
        <v>0</v>
      </c>
    </row>
    <row r="17" spans="1:46" x14ac:dyDescent="0.3">
      <c r="A17" s="88"/>
      <c r="B17" s="89"/>
      <c r="C17" s="90"/>
      <c r="D17" s="91"/>
      <c r="E17" s="92"/>
      <c r="F17" s="93"/>
      <c r="G17" s="94"/>
      <c r="H17" s="92"/>
      <c r="I17" s="93"/>
      <c r="J17" s="94"/>
      <c r="K17" s="92"/>
      <c r="L17" s="93"/>
      <c r="M17" s="94"/>
      <c r="N17" s="92"/>
      <c r="O17" s="93"/>
      <c r="P17" s="94"/>
      <c r="Q17" s="95"/>
      <c r="R17" s="96"/>
      <c r="S17" s="97">
        <f t="shared" si="0"/>
        <v>0</v>
      </c>
      <c r="T17" s="98">
        <f t="shared" si="17"/>
        <v>0</v>
      </c>
      <c r="U17" s="99">
        <f t="shared" si="1"/>
        <v>0</v>
      </c>
      <c r="V17" s="100">
        <f t="shared" si="18"/>
        <v>0</v>
      </c>
      <c r="W17" s="97">
        <f t="shared" si="2"/>
        <v>0</v>
      </c>
      <c r="X17" s="98">
        <f t="shared" si="19"/>
        <v>0</v>
      </c>
      <c r="Y17" s="99">
        <f t="shared" si="3"/>
        <v>0</v>
      </c>
      <c r="Z17" s="100">
        <f t="shared" si="20"/>
        <v>0</v>
      </c>
      <c r="AA17" s="97">
        <f t="shared" si="4"/>
        <v>0</v>
      </c>
      <c r="AB17" s="101">
        <f t="shared" si="21"/>
        <v>0</v>
      </c>
      <c r="AC17" s="77">
        <f t="shared" si="12"/>
        <v>0</v>
      </c>
      <c r="AD17" s="102">
        <f t="shared" si="24"/>
        <v>0</v>
      </c>
      <c r="AE17" s="103">
        <f t="shared" si="22"/>
        <v>0</v>
      </c>
      <c r="AF17" s="104">
        <f t="shared" si="23"/>
        <v>0</v>
      </c>
      <c r="AG17" s="57"/>
      <c r="AH17" s="105">
        <f t="shared" si="5"/>
        <v>0</v>
      </c>
      <c r="AI17" s="106">
        <f t="shared" si="6"/>
        <v>0</v>
      </c>
      <c r="AJ17" s="106">
        <f t="shared" si="7"/>
        <v>0</v>
      </c>
      <c r="AK17" s="106">
        <f t="shared" si="8"/>
        <v>0</v>
      </c>
      <c r="AL17" s="102">
        <f t="shared" si="25"/>
        <v>0</v>
      </c>
      <c r="AM17" s="104">
        <f t="shared" si="14"/>
        <v>0</v>
      </c>
      <c r="AN17" s="107"/>
      <c r="AO17" s="108">
        <f t="shared" si="9"/>
        <v>0</v>
      </c>
      <c r="AP17" s="109">
        <f t="shared" si="10"/>
        <v>0</v>
      </c>
      <c r="AQ17" s="110">
        <f t="shared" si="15"/>
        <v>0</v>
      </c>
      <c r="AR17" s="111">
        <f t="shared" si="16"/>
        <v>0</v>
      </c>
      <c r="AS17" s="46"/>
      <c r="AT17" s="15">
        <f t="shared" si="11"/>
        <v>0</v>
      </c>
    </row>
    <row r="18" spans="1:46" x14ac:dyDescent="0.3">
      <c r="A18" s="88"/>
      <c r="B18" s="89"/>
      <c r="C18" s="90"/>
      <c r="D18" s="91"/>
      <c r="E18" s="92"/>
      <c r="F18" s="93"/>
      <c r="G18" s="94"/>
      <c r="H18" s="92"/>
      <c r="I18" s="93"/>
      <c r="J18" s="94"/>
      <c r="K18" s="92"/>
      <c r="L18" s="93"/>
      <c r="M18" s="94"/>
      <c r="N18" s="92"/>
      <c r="O18" s="93"/>
      <c r="P18" s="94"/>
      <c r="Q18" s="95"/>
      <c r="R18" s="96"/>
      <c r="S18" s="97">
        <f t="shared" si="0"/>
        <v>0</v>
      </c>
      <c r="T18" s="98">
        <f t="shared" si="17"/>
        <v>0</v>
      </c>
      <c r="U18" s="99">
        <f t="shared" si="1"/>
        <v>0</v>
      </c>
      <c r="V18" s="100">
        <f t="shared" si="18"/>
        <v>0</v>
      </c>
      <c r="W18" s="97">
        <f t="shared" si="2"/>
        <v>0</v>
      </c>
      <c r="X18" s="101">
        <f t="shared" si="19"/>
        <v>0</v>
      </c>
      <c r="Y18" s="99">
        <f t="shared" si="3"/>
        <v>0</v>
      </c>
      <c r="Z18" s="100">
        <f t="shared" si="20"/>
        <v>0</v>
      </c>
      <c r="AA18" s="97">
        <f t="shared" si="4"/>
        <v>0</v>
      </c>
      <c r="AB18" s="101">
        <f t="shared" si="21"/>
        <v>0</v>
      </c>
      <c r="AC18" s="77">
        <f t="shared" si="12"/>
        <v>0</v>
      </c>
      <c r="AD18" s="102">
        <f t="shared" si="24"/>
        <v>0</v>
      </c>
      <c r="AE18" s="103">
        <f t="shared" si="22"/>
        <v>0</v>
      </c>
      <c r="AF18" s="104">
        <f t="shared" si="23"/>
        <v>0</v>
      </c>
      <c r="AG18" s="57"/>
      <c r="AH18" s="105">
        <f t="shared" si="5"/>
        <v>0</v>
      </c>
      <c r="AI18" s="106">
        <f t="shared" si="6"/>
        <v>0</v>
      </c>
      <c r="AJ18" s="106">
        <f t="shared" si="7"/>
        <v>0</v>
      </c>
      <c r="AK18" s="106">
        <f t="shared" si="8"/>
        <v>0</v>
      </c>
      <c r="AL18" s="102">
        <f t="shared" si="25"/>
        <v>0</v>
      </c>
      <c r="AM18" s="104">
        <f t="shared" si="14"/>
        <v>0</v>
      </c>
      <c r="AN18" s="107"/>
      <c r="AO18" s="108">
        <f t="shared" si="9"/>
        <v>0</v>
      </c>
      <c r="AP18" s="109">
        <f t="shared" si="10"/>
        <v>0</v>
      </c>
      <c r="AQ18" s="110">
        <f t="shared" si="15"/>
        <v>0</v>
      </c>
      <c r="AR18" s="111">
        <f t="shared" si="16"/>
        <v>0</v>
      </c>
      <c r="AS18" s="46"/>
      <c r="AT18" s="15">
        <f t="shared" si="11"/>
        <v>0</v>
      </c>
    </row>
    <row r="19" spans="1:46" ht="15" thickBot="1" x14ac:dyDescent="0.35">
      <c r="A19" s="113"/>
      <c r="B19" s="114"/>
      <c r="C19" s="115"/>
      <c r="D19" s="116"/>
      <c r="E19" s="117"/>
      <c r="F19" s="118"/>
      <c r="G19" s="119"/>
      <c r="H19" s="117"/>
      <c r="I19" s="118"/>
      <c r="J19" s="119"/>
      <c r="K19" s="117"/>
      <c r="L19" s="118"/>
      <c r="M19" s="119"/>
      <c r="N19" s="117"/>
      <c r="O19" s="118"/>
      <c r="P19" s="119"/>
      <c r="Q19" s="120"/>
      <c r="R19" s="121"/>
      <c r="S19" s="122">
        <f t="shared" si="0"/>
        <v>0</v>
      </c>
      <c r="T19" s="123">
        <f t="shared" si="17"/>
        <v>0</v>
      </c>
      <c r="U19" s="124">
        <f t="shared" si="1"/>
        <v>0</v>
      </c>
      <c r="V19" s="125">
        <f t="shared" si="18"/>
        <v>0</v>
      </c>
      <c r="W19" s="122">
        <f t="shared" si="2"/>
        <v>0</v>
      </c>
      <c r="X19" s="126">
        <f t="shared" si="19"/>
        <v>0</v>
      </c>
      <c r="Y19" s="124">
        <f t="shared" si="3"/>
        <v>0</v>
      </c>
      <c r="Z19" s="125">
        <f t="shared" si="20"/>
        <v>0</v>
      </c>
      <c r="AA19" s="122">
        <f t="shared" si="4"/>
        <v>0</v>
      </c>
      <c r="AB19" s="126">
        <f t="shared" si="21"/>
        <v>0</v>
      </c>
      <c r="AC19" s="127">
        <f t="shared" si="12"/>
        <v>0</v>
      </c>
      <c r="AD19" s="128">
        <f t="shared" si="24"/>
        <v>0</v>
      </c>
      <c r="AE19" s="129">
        <f t="shared" si="22"/>
        <v>0</v>
      </c>
      <c r="AF19" s="130">
        <f t="shared" si="23"/>
        <v>0</v>
      </c>
      <c r="AG19" s="57"/>
      <c r="AH19" s="131">
        <f t="shared" si="5"/>
        <v>0</v>
      </c>
      <c r="AI19" s="132">
        <f t="shared" si="6"/>
        <v>0</v>
      </c>
      <c r="AJ19" s="132">
        <f t="shared" si="7"/>
        <v>0</v>
      </c>
      <c r="AK19" s="132">
        <f t="shared" si="8"/>
        <v>0</v>
      </c>
      <c r="AL19" s="128">
        <f t="shared" si="25"/>
        <v>0</v>
      </c>
      <c r="AM19" s="130">
        <f t="shared" si="14"/>
        <v>0</v>
      </c>
      <c r="AN19" s="133"/>
      <c r="AO19" s="134">
        <f t="shared" si="9"/>
        <v>0</v>
      </c>
      <c r="AP19" s="135">
        <f t="shared" si="10"/>
        <v>0</v>
      </c>
      <c r="AQ19" s="136">
        <f t="shared" si="15"/>
        <v>0</v>
      </c>
      <c r="AR19" s="137">
        <f t="shared" si="16"/>
        <v>0</v>
      </c>
      <c r="AS19" s="46"/>
      <c r="AT19" s="15">
        <f t="shared" si="1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Käyttäjä</cp:lastModifiedBy>
  <dcterms:created xsi:type="dcterms:W3CDTF">2022-10-01T14:11:53Z</dcterms:created>
  <dcterms:modified xsi:type="dcterms:W3CDTF">2022-10-01T14:55:20Z</dcterms:modified>
</cp:coreProperties>
</file>